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\Documents\Práce\ROZPOČTY\2025\2025_11_Popůvky SO09-revize ODD_Vendy\"/>
    </mc:Choice>
  </mc:AlternateContent>
  <xr:revisionPtr revIDLastSave="0" documentId="13_ncr:19_{042E18B4-9D11-4A0D-AFDC-5365B83C0DF9}" xr6:coauthVersionLast="47" xr6:coauthVersionMax="47" xr10:uidLastSave="{00000000-0000-0000-0000-000000000000}"/>
  <bookViews>
    <workbookView xWindow="22932" yWindow="-108" windowWidth="30936" windowHeight="16776" xr2:uid="{2F871C03-0088-4285-BF5E-9AE2CD8B79AD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Pol'!$A$1:$U$428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418" i="12"/>
  <c r="AC418" i="12"/>
  <c r="AD418" i="12"/>
  <c r="G8" i="12"/>
  <c r="F9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F52" i="12"/>
  <c r="G52" i="12" s="1"/>
  <c r="M52" i="12" s="1"/>
  <c r="M51" i="12" s="1"/>
  <c r="I52" i="12"/>
  <c r="I51" i="12" s="1"/>
  <c r="K52" i="12"/>
  <c r="K51" i="12" s="1"/>
  <c r="O52" i="12"/>
  <c r="O51" i="12" s="1"/>
  <c r="Q52" i="12"/>
  <c r="Q51" i="12" s="1"/>
  <c r="U52" i="12"/>
  <c r="U51" i="12" s="1"/>
  <c r="F64" i="12"/>
  <c r="G64" i="12" s="1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69" i="12"/>
  <c r="G69" i="12" s="1"/>
  <c r="I69" i="12"/>
  <c r="K69" i="12"/>
  <c r="M69" i="12"/>
  <c r="O69" i="12"/>
  <c r="Q69" i="12"/>
  <c r="U69" i="12"/>
  <c r="F72" i="12"/>
  <c r="G72" i="12" s="1"/>
  <c r="M72" i="12" s="1"/>
  <c r="I72" i="12"/>
  <c r="K72" i="12"/>
  <c r="O72" i="12"/>
  <c r="Q72" i="12"/>
  <c r="U72" i="12"/>
  <c r="F74" i="12"/>
  <c r="G74" i="12" s="1"/>
  <c r="I74" i="12"/>
  <c r="K74" i="12"/>
  <c r="M74" i="12"/>
  <c r="O74" i="12"/>
  <c r="Q74" i="12"/>
  <c r="U74" i="12"/>
  <c r="F77" i="12"/>
  <c r="G77" i="12" s="1"/>
  <c r="M77" i="12" s="1"/>
  <c r="I77" i="12"/>
  <c r="K77" i="12"/>
  <c r="O77" i="12"/>
  <c r="Q77" i="12"/>
  <c r="U77" i="12"/>
  <c r="F78" i="12"/>
  <c r="G78" i="12" s="1"/>
  <c r="I78" i="12"/>
  <c r="K78" i="12"/>
  <c r="M78" i="12"/>
  <c r="O78" i="12"/>
  <c r="Q78" i="12"/>
  <c r="U78" i="12"/>
  <c r="F79" i="12"/>
  <c r="G79" i="12" s="1"/>
  <c r="M79" i="12" s="1"/>
  <c r="I79" i="12"/>
  <c r="K79" i="12"/>
  <c r="O79" i="12"/>
  <c r="Q79" i="12"/>
  <c r="U79" i="12"/>
  <c r="F81" i="12"/>
  <c r="G81" i="12" s="1"/>
  <c r="I81" i="12"/>
  <c r="I80" i="12" s="1"/>
  <c r="K81" i="12"/>
  <c r="K80" i="12" s="1"/>
  <c r="O81" i="12"/>
  <c r="O80" i="12" s="1"/>
  <c r="Q81" i="12"/>
  <c r="Q80" i="12" s="1"/>
  <c r="U81" i="12"/>
  <c r="U80" i="12" s="1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5" i="12"/>
  <c r="G85" i="12" s="1"/>
  <c r="I85" i="12"/>
  <c r="K85" i="12"/>
  <c r="K84" i="12" s="1"/>
  <c r="O85" i="12"/>
  <c r="O84" i="12" s="1"/>
  <c r="Q85" i="12"/>
  <c r="U85" i="12"/>
  <c r="F87" i="12"/>
  <c r="G87" i="12" s="1"/>
  <c r="M87" i="12" s="1"/>
  <c r="I87" i="12"/>
  <c r="I84" i="12" s="1"/>
  <c r="K87" i="12"/>
  <c r="O87" i="12"/>
  <c r="Q87" i="12"/>
  <c r="U87" i="12"/>
  <c r="F89" i="12"/>
  <c r="G89" i="12"/>
  <c r="M89" i="12" s="1"/>
  <c r="I89" i="12"/>
  <c r="K89" i="12"/>
  <c r="O89" i="12"/>
  <c r="Q89" i="12"/>
  <c r="U89" i="12"/>
  <c r="F91" i="12"/>
  <c r="G91" i="12"/>
  <c r="M91" i="12" s="1"/>
  <c r="I91" i="12"/>
  <c r="K91" i="12"/>
  <c r="O91" i="12"/>
  <c r="Q91" i="12"/>
  <c r="U91" i="12"/>
  <c r="F97" i="12"/>
  <c r="G97" i="12" s="1"/>
  <c r="M97" i="12" s="1"/>
  <c r="I97" i="12"/>
  <c r="K97" i="12"/>
  <c r="O97" i="12"/>
  <c r="Q97" i="12"/>
  <c r="U97" i="12"/>
  <c r="F104" i="12"/>
  <c r="G104" i="12" s="1"/>
  <c r="M104" i="12" s="1"/>
  <c r="I104" i="12"/>
  <c r="K104" i="12"/>
  <c r="O104" i="12"/>
  <c r="Q104" i="12"/>
  <c r="U104" i="12"/>
  <c r="F106" i="12"/>
  <c r="G106" i="12"/>
  <c r="M106" i="12" s="1"/>
  <c r="I106" i="12"/>
  <c r="K106" i="12"/>
  <c r="O106" i="12"/>
  <c r="Q106" i="12"/>
  <c r="Q84" i="12" s="1"/>
  <c r="U106" i="12"/>
  <c r="F107" i="12"/>
  <c r="G107" i="12" s="1"/>
  <c r="M107" i="12" s="1"/>
  <c r="I107" i="12"/>
  <c r="K107" i="12"/>
  <c r="O107" i="12"/>
  <c r="Q107" i="12"/>
  <c r="U107" i="12"/>
  <c r="U84" i="12" s="1"/>
  <c r="F108" i="12"/>
  <c r="G108" i="12" s="1"/>
  <c r="M108" i="12" s="1"/>
  <c r="I108" i="12"/>
  <c r="K108" i="12"/>
  <c r="O108" i="12"/>
  <c r="Q108" i="12"/>
  <c r="U108" i="12"/>
  <c r="F111" i="12"/>
  <c r="G111" i="12" s="1"/>
  <c r="I111" i="12"/>
  <c r="I110" i="12" s="1"/>
  <c r="K111" i="12"/>
  <c r="K110" i="12" s="1"/>
  <c r="O111" i="12"/>
  <c r="O110" i="12" s="1"/>
  <c r="Q111" i="12"/>
  <c r="Q110" i="12" s="1"/>
  <c r="U111" i="12"/>
  <c r="F118" i="12"/>
  <c r="G118" i="12" s="1"/>
  <c r="M118" i="12" s="1"/>
  <c r="I118" i="12"/>
  <c r="K118" i="12"/>
  <c r="O118" i="12"/>
  <c r="Q118" i="12"/>
  <c r="U118" i="12"/>
  <c r="U110" i="12" s="1"/>
  <c r="F119" i="12"/>
  <c r="G119" i="12"/>
  <c r="M119" i="12" s="1"/>
  <c r="I119" i="12"/>
  <c r="K119" i="12"/>
  <c r="O119" i="12"/>
  <c r="Q119" i="12"/>
  <c r="U119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6" i="12"/>
  <c r="G126" i="12" s="1"/>
  <c r="M126" i="12" s="1"/>
  <c r="I126" i="12"/>
  <c r="K126" i="12"/>
  <c r="O126" i="12"/>
  <c r="Q126" i="12"/>
  <c r="U126" i="12"/>
  <c r="F129" i="12"/>
  <c r="G129" i="12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4" i="12"/>
  <c r="G134" i="12"/>
  <c r="M134" i="12" s="1"/>
  <c r="I134" i="12"/>
  <c r="K134" i="12"/>
  <c r="O134" i="12"/>
  <c r="Q134" i="12"/>
  <c r="U134" i="12"/>
  <c r="K137" i="12"/>
  <c r="F138" i="12"/>
  <c r="G138" i="12" s="1"/>
  <c r="I138" i="12"/>
  <c r="I137" i="12" s="1"/>
  <c r="K138" i="12"/>
  <c r="O138" i="12"/>
  <c r="O137" i="12" s="1"/>
  <c r="Q138" i="12"/>
  <c r="Q137" i="12" s="1"/>
  <c r="U138" i="12"/>
  <c r="U137" i="12" s="1"/>
  <c r="F146" i="12"/>
  <c r="G146" i="12" s="1"/>
  <c r="I146" i="12"/>
  <c r="I145" i="12" s="1"/>
  <c r="K146" i="12"/>
  <c r="K145" i="12" s="1"/>
  <c r="O146" i="12"/>
  <c r="O145" i="12" s="1"/>
  <c r="Q146" i="12"/>
  <c r="Q145" i="12" s="1"/>
  <c r="U146" i="12"/>
  <c r="U145" i="12" s="1"/>
  <c r="F149" i="12"/>
  <c r="G149" i="12" s="1"/>
  <c r="M149" i="12" s="1"/>
  <c r="I149" i="12"/>
  <c r="K149" i="12"/>
  <c r="O149" i="12"/>
  <c r="Q149" i="12"/>
  <c r="U149" i="12"/>
  <c r="F150" i="12"/>
  <c r="G150" i="12" s="1"/>
  <c r="M150" i="12" s="1"/>
  <c r="I150" i="12"/>
  <c r="K150" i="12"/>
  <c r="O150" i="12"/>
  <c r="Q150" i="12"/>
  <c r="U150" i="12"/>
  <c r="F157" i="12"/>
  <c r="G157" i="12" s="1"/>
  <c r="M157" i="12" s="1"/>
  <c r="I157" i="12"/>
  <c r="K157" i="12"/>
  <c r="O157" i="12"/>
  <c r="Q157" i="12"/>
  <c r="U157" i="12"/>
  <c r="F160" i="12"/>
  <c r="G160" i="12" s="1"/>
  <c r="M160" i="12" s="1"/>
  <c r="I160" i="12"/>
  <c r="K160" i="12"/>
  <c r="O160" i="12"/>
  <c r="Q160" i="12"/>
  <c r="U160" i="12"/>
  <c r="F162" i="12"/>
  <c r="G162" i="12" s="1"/>
  <c r="M162" i="12" s="1"/>
  <c r="I162" i="12"/>
  <c r="K162" i="12"/>
  <c r="O162" i="12"/>
  <c r="Q162" i="12"/>
  <c r="U162" i="12"/>
  <c r="G165" i="12"/>
  <c r="K165" i="12"/>
  <c r="M165" i="12"/>
  <c r="Q165" i="12"/>
  <c r="F166" i="12"/>
  <c r="G166" i="12"/>
  <c r="I166" i="12"/>
  <c r="I165" i="12" s="1"/>
  <c r="K166" i="12"/>
  <c r="M166" i="12"/>
  <c r="O166" i="12"/>
  <c r="O165" i="12" s="1"/>
  <c r="Q166" i="12"/>
  <c r="U166" i="12"/>
  <c r="U165" i="12" s="1"/>
  <c r="F170" i="12"/>
  <c r="G170" i="12"/>
  <c r="I170" i="12"/>
  <c r="K170" i="12"/>
  <c r="M170" i="12"/>
  <c r="O170" i="12"/>
  <c r="Q170" i="12"/>
  <c r="U170" i="12"/>
  <c r="M174" i="12"/>
  <c r="F175" i="12"/>
  <c r="G175" i="12"/>
  <c r="G174" i="12" s="1"/>
  <c r="I175" i="12"/>
  <c r="I174" i="12" s="1"/>
  <c r="K175" i="12"/>
  <c r="K174" i="12" s="1"/>
  <c r="M175" i="12"/>
  <c r="O175" i="12"/>
  <c r="O174" i="12" s="1"/>
  <c r="Q175" i="12"/>
  <c r="Q174" i="12" s="1"/>
  <c r="U175" i="12"/>
  <c r="U174" i="12" s="1"/>
  <c r="F176" i="12"/>
  <c r="G176" i="12"/>
  <c r="I176" i="12"/>
  <c r="K176" i="12"/>
  <c r="M176" i="12"/>
  <c r="O176" i="12"/>
  <c r="Q176" i="12"/>
  <c r="U176" i="12"/>
  <c r="F177" i="12"/>
  <c r="G177" i="12"/>
  <c r="I177" i="12"/>
  <c r="K177" i="12"/>
  <c r="M177" i="12"/>
  <c r="O177" i="12"/>
  <c r="Q177" i="12"/>
  <c r="U177" i="12"/>
  <c r="M178" i="12"/>
  <c r="U178" i="12"/>
  <c r="F179" i="12"/>
  <c r="G179" i="12" s="1"/>
  <c r="I179" i="12"/>
  <c r="I178" i="12" s="1"/>
  <c r="K179" i="12"/>
  <c r="K178" i="12" s="1"/>
  <c r="M179" i="12"/>
  <c r="O179" i="12"/>
  <c r="O178" i="12" s="1"/>
  <c r="Q179" i="12"/>
  <c r="U179" i="12"/>
  <c r="F180" i="12"/>
  <c r="G180" i="12" s="1"/>
  <c r="I180" i="12"/>
  <c r="K180" i="12"/>
  <c r="M180" i="12"/>
  <c r="O180" i="12"/>
  <c r="Q180" i="12"/>
  <c r="Q178" i="12" s="1"/>
  <c r="U180" i="12"/>
  <c r="F182" i="12"/>
  <c r="G182" i="12"/>
  <c r="G181" i="12" s="1"/>
  <c r="I182" i="12"/>
  <c r="I181" i="12" s="1"/>
  <c r="K182" i="12"/>
  <c r="K181" i="12" s="1"/>
  <c r="O182" i="12"/>
  <c r="O181" i="12" s="1"/>
  <c r="Q182" i="12"/>
  <c r="Q181" i="12" s="1"/>
  <c r="U182" i="12"/>
  <c r="U181" i="12" s="1"/>
  <c r="F186" i="12"/>
  <c r="G186" i="12" s="1"/>
  <c r="I186" i="12"/>
  <c r="K186" i="12"/>
  <c r="K185" i="12" s="1"/>
  <c r="O186" i="12"/>
  <c r="O185" i="12" s="1"/>
  <c r="Q186" i="12"/>
  <c r="U186" i="12"/>
  <c r="F190" i="12"/>
  <c r="G190" i="12" s="1"/>
  <c r="M190" i="12" s="1"/>
  <c r="I190" i="12"/>
  <c r="K190" i="12"/>
  <c r="O190" i="12"/>
  <c r="Q190" i="12"/>
  <c r="Q185" i="12" s="1"/>
  <c r="U190" i="12"/>
  <c r="F193" i="12"/>
  <c r="G193" i="12"/>
  <c r="M193" i="12" s="1"/>
  <c r="I193" i="12"/>
  <c r="K193" i="12"/>
  <c r="O193" i="12"/>
  <c r="Q193" i="12"/>
  <c r="U193" i="12"/>
  <c r="U185" i="12" s="1"/>
  <c r="F194" i="12"/>
  <c r="G194" i="12"/>
  <c r="M194" i="12" s="1"/>
  <c r="I194" i="12"/>
  <c r="K194" i="12"/>
  <c r="O194" i="12"/>
  <c r="Q194" i="12"/>
  <c r="U194" i="12"/>
  <c r="F195" i="12"/>
  <c r="G195" i="12" s="1"/>
  <c r="M195" i="12" s="1"/>
  <c r="I195" i="12"/>
  <c r="K195" i="12"/>
  <c r="O195" i="12"/>
  <c r="Q195" i="12"/>
  <c r="U195" i="12"/>
  <c r="F196" i="12"/>
  <c r="G196" i="12"/>
  <c r="M196" i="12" s="1"/>
  <c r="I196" i="12"/>
  <c r="K196" i="12"/>
  <c r="O196" i="12"/>
  <c r="Q196" i="12"/>
  <c r="U196" i="12"/>
  <c r="F197" i="12"/>
  <c r="G197" i="12"/>
  <c r="M197" i="12" s="1"/>
  <c r="I197" i="12"/>
  <c r="I185" i="12" s="1"/>
  <c r="K197" i="12"/>
  <c r="O197" i="12"/>
  <c r="Q197" i="12"/>
  <c r="U197" i="12"/>
  <c r="I198" i="12"/>
  <c r="K198" i="12"/>
  <c r="Q198" i="12"/>
  <c r="F199" i="12"/>
  <c r="G199" i="12"/>
  <c r="M199" i="12" s="1"/>
  <c r="M198" i="12" s="1"/>
  <c r="I199" i="12"/>
  <c r="K199" i="12"/>
  <c r="O199" i="12"/>
  <c r="O198" i="12" s="1"/>
  <c r="Q199" i="12"/>
  <c r="U199" i="12"/>
  <c r="U198" i="12" s="1"/>
  <c r="K204" i="12"/>
  <c r="F205" i="12"/>
  <c r="G205" i="12"/>
  <c r="G204" i="12" s="1"/>
  <c r="I205" i="12"/>
  <c r="I204" i="12" s="1"/>
  <c r="K205" i="12"/>
  <c r="O205" i="12"/>
  <c r="O204" i="12" s="1"/>
  <c r="Q205" i="12"/>
  <c r="Q204" i="12" s="1"/>
  <c r="U205" i="12"/>
  <c r="U204" i="12" s="1"/>
  <c r="F209" i="12"/>
  <c r="G209" i="12"/>
  <c r="M209" i="12" s="1"/>
  <c r="I209" i="12"/>
  <c r="K209" i="12"/>
  <c r="O209" i="12"/>
  <c r="Q209" i="12"/>
  <c r="U209" i="12"/>
  <c r="F214" i="12"/>
  <c r="G214" i="12"/>
  <c r="M214" i="12" s="1"/>
  <c r="I214" i="12"/>
  <c r="K214" i="12"/>
  <c r="O214" i="12"/>
  <c r="Q214" i="12"/>
  <c r="U214" i="12"/>
  <c r="F218" i="12"/>
  <c r="G218" i="12"/>
  <c r="M218" i="12" s="1"/>
  <c r="I218" i="12"/>
  <c r="K218" i="12"/>
  <c r="O218" i="12"/>
  <c r="Q218" i="12"/>
  <c r="U218" i="12"/>
  <c r="F221" i="12"/>
  <c r="G221" i="12"/>
  <c r="M221" i="12" s="1"/>
  <c r="I221" i="12"/>
  <c r="K221" i="12"/>
  <c r="O221" i="12"/>
  <c r="Q221" i="12"/>
  <c r="U221" i="12"/>
  <c r="F225" i="12"/>
  <c r="G225" i="12"/>
  <c r="M225" i="12" s="1"/>
  <c r="I225" i="12"/>
  <c r="K225" i="12"/>
  <c r="O225" i="12"/>
  <c r="Q225" i="12"/>
  <c r="U225" i="12"/>
  <c r="F230" i="12"/>
  <c r="G230" i="12"/>
  <c r="M230" i="12" s="1"/>
  <c r="I230" i="12"/>
  <c r="K230" i="12"/>
  <c r="O230" i="12"/>
  <c r="Q230" i="12"/>
  <c r="U230" i="12"/>
  <c r="F233" i="12"/>
  <c r="G233" i="12"/>
  <c r="M233" i="12" s="1"/>
  <c r="I233" i="12"/>
  <c r="K233" i="12"/>
  <c r="O233" i="12"/>
  <c r="Q233" i="12"/>
  <c r="U233" i="12"/>
  <c r="F240" i="12"/>
  <c r="G240" i="12"/>
  <c r="M240" i="12" s="1"/>
  <c r="I240" i="12"/>
  <c r="K240" i="12"/>
  <c r="O240" i="12"/>
  <c r="Q240" i="12"/>
  <c r="U240" i="12"/>
  <c r="I241" i="12"/>
  <c r="K241" i="12"/>
  <c r="F242" i="12"/>
  <c r="G242" i="12" s="1"/>
  <c r="I242" i="12"/>
  <c r="K242" i="12"/>
  <c r="O242" i="12"/>
  <c r="O241" i="12" s="1"/>
  <c r="Q242" i="12"/>
  <c r="Q241" i="12" s="1"/>
  <c r="U242" i="12"/>
  <c r="U241" i="12" s="1"/>
  <c r="F248" i="12"/>
  <c r="G248" i="12" s="1"/>
  <c r="M248" i="12" s="1"/>
  <c r="I248" i="12"/>
  <c r="K248" i="12"/>
  <c r="O248" i="12"/>
  <c r="Q248" i="12"/>
  <c r="U248" i="12"/>
  <c r="F254" i="12"/>
  <c r="G254" i="12" s="1"/>
  <c r="M254" i="12" s="1"/>
  <c r="I254" i="12"/>
  <c r="K254" i="12"/>
  <c r="O254" i="12"/>
  <c r="Q254" i="12"/>
  <c r="U254" i="12"/>
  <c r="F264" i="12"/>
  <c r="G264" i="12" s="1"/>
  <c r="M264" i="12" s="1"/>
  <c r="I264" i="12"/>
  <c r="K264" i="12"/>
  <c r="O264" i="12"/>
  <c r="Q264" i="12"/>
  <c r="U264" i="12"/>
  <c r="F266" i="12"/>
  <c r="G266" i="12" s="1"/>
  <c r="M266" i="12" s="1"/>
  <c r="I266" i="12"/>
  <c r="K266" i="12"/>
  <c r="O266" i="12"/>
  <c r="Q266" i="12"/>
  <c r="U266" i="12"/>
  <c r="F267" i="12"/>
  <c r="G267" i="12" s="1"/>
  <c r="M267" i="12" s="1"/>
  <c r="I267" i="12"/>
  <c r="K267" i="12"/>
  <c r="O267" i="12"/>
  <c r="Q267" i="12"/>
  <c r="U267" i="12"/>
  <c r="G268" i="12"/>
  <c r="M268" i="12"/>
  <c r="O268" i="12"/>
  <c r="Q268" i="12"/>
  <c r="F269" i="12"/>
  <c r="G269" i="12"/>
  <c r="I269" i="12"/>
  <c r="I268" i="12" s="1"/>
  <c r="K269" i="12"/>
  <c r="M269" i="12"/>
  <c r="O269" i="12"/>
  <c r="Q269" i="12"/>
  <c r="U269" i="12"/>
  <c r="U268" i="12" s="1"/>
  <c r="F272" i="12"/>
  <c r="G272" i="12"/>
  <c r="I272" i="12"/>
  <c r="K272" i="12"/>
  <c r="M272" i="12"/>
  <c r="O272" i="12"/>
  <c r="Q272" i="12"/>
  <c r="U272" i="12"/>
  <c r="F278" i="12"/>
  <c r="G278" i="12"/>
  <c r="I278" i="12"/>
  <c r="K278" i="12"/>
  <c r="M278" i="12"/>
  <c r="O278" i="12"/>
  <c r="Q278" i="12"/>
  <c r="U278" i="12"/>
  <c r="F281" i="12"/>
  <c r="G281" i="12"/>
  <c r="I281" i="12"/>
  <c r="K281" i="12"/>
  <c r="M281" i="12"/>
  <c r="O281" i="12"/>
  <c r="Q281" i="12"/>
  <c r="U281" i="12"/>
  <c r="F285" i="12"/>
  <c r="G285" i="12"/>
  <c r="I285" i="12"/>
  <c r="K285" i="12"/>
  <c r="K268" i="12" s="1"/>
  <c r="M285" i="12"/>
  <c r="O285" i="12"/>
  <c r="Q285" i="12"/>
  <c r="U285" i="12"/>
  <c r="F293" i="12"/>
  <c r="G293" i="12"/>
  <c r="I293" i="12"/>
  <c r="K293" i="12"/>
  <c r="M293" i="12"/>
  <c r="O293" i="12"/>
  <c r="Q293" i="12"/>
  <c r="U293" i="12"/>
  <c r="F297" i="12"/>
  <c r="G297" i="12"/>
  <c r="I297" i="12"/>
  <c r="K297" i="12"/>
  <c r="M297" i="12"/>
  <c r="O297" i="12"/>
  <c r="Q297" i="12"/>
  <c r="U297" i="12"/>
  <c r="F323" i="12"/>
  <c r="G323" i="12"/>
  <c r="I323" i="12"/>
  <c r="K323" i="12"/>
  <c r="M323" i="12"/>
  <c r="O323" i="12"/>
  <c r="Q323" i="12"/>
  <c r="U323" i="12"/>
  <c r="F326" i="12"/>
  <c r="G326" i="12"/>
  <c r="I326" i="12"/>
  <c r="K326" i="12"/>
  <c r="M326" i="12"/>
  <c r="O326" i="12"/>
  <c r="Q326" i="12"/>
  <c r="U326" i="12"/>
  <c r="F330" i="12"/>
  <c r="G330" i="12"/>
  <c r="I330" i="12"/>
  <c r="K330" i="12"/>
  <c r="M330" i="12"/>
  <c r="O330" i="12"/>
  <c r="Q330" i="12"/>
  <c r="U330" i="12"/>
  <c r="F333" i="12"/>
  <c r="G333" i="12"/>
  <c r="I333" i="12"/>
  <c r="K333" i="12"/>
  <c r="M333" i="12"/>
  <c r="O333" i="12"/>
  <c r="Q333" i="12"/>
  <c r="U333" i="12"/>
  <c r="F337" i="12"/>
  <c r="G337" i="12"/>
  <c r="I337" i="12"/>
  <c r="K337" i="12"/>
  <c r="M337" i="12"/>
  <c r="O337" i="12"/>
  <c r="Q337" i="12"/>
  <c r="U337" i="12"/>
  <c r="F340" i="12"/>
  <c r="G340" i="12"/>
  <c r="I340" i="12"/>
  <c r="K340" i="12"/>
  <c r="M340" i="12"/>
  <c r="O340" i="12"/>
  <c r="Q340" i="12"/>
  <c r="U340" i="12"/>
  <c r="F343" i="12"/>
  <c r="G343" i="12"/>
  <c r="I343" i="12"/>
  <c r="K343" i="12"/>
  <c r="M343" i="12"/>
  <c r="O343" i="12"/>
  <c r="Q343" i="12"/>
  <c r="U343" i="12"/>
  <c r="F349" i="12"/>
  <c r="G349" i="12"/>
  <c r="I349" i="12"/>
  <c r="K349" i="12"/>
  <c r="M349" i="12"/>
  <c r="O349" i="12"/>
  <c r="Q349" i="12"/>
  <c r="U349" i="12"/>
  <c r="F352" i="12"/>
  <c r="G352" i="12"/>
  <c r="I352" i="12"/>
  <c r="K352" i="12"/>
  <c r="M352" i="12"/>
  <c r="O352" i="12"/>
  <c r="Q352" i="12"/>
  <c r="U352" i="12"/>
  <c r="F354" i="12"/>
  <c r="G354" i="12"/>
  <c r="I354" i="12"/>
  <c r="K354" i="12"/>
  <c r="M354" i="12"/>
  <c r="O354" i="12"/>
  <c r="Q354" i="12"/>
  <c r="U354" i="12"/>
  <c r="F356" i="12"/>
  <c r="G356" i="12"/>
  <c r="G355" i="12" s="1"/>
  <c r="I356" i="12"/>
  <c r="I355" i="12" s="1"/>
  <c r="K356" i="12"/>
  <c r="K355" i="12" s="1"/>
  <c r="M356" i="12"/>
  <c r="M355" i="12" s="1"/>
  <c r="O356" i="12"/>
  <c r="O355" i="12" s="1"/>
  <c r="Q356" i="12"/>
  <c r="Q355" i="12" s="1"/>
  <c r="U356" i="12"/>
  <c r="U355" i="12" s="1"/>
  <c r="F358" i="12"/>
  <c r="G358" i="12"/>
  <c r="I358" i="12"/>
  <c r="K358" i="12"/>
  <c r="M358" i="12"/>
  <c r="O358" i="12"/>
  <c r="Q358" i="12"/>
  <c r="U358" i="12"/>
  <c r="F359" i="12"/>
  <c r="G359" i="12"/>
  <c r="I359" i="12"/>
  <c r="K359" i="12"/>
  <c r="M359" i="12"/>
  <c r="O359" i="12"/>
  <c r="Q359" i="12"/>
  <c r="U359" i="12"/>
  <c r="F361" i="12"/>
  <c r="G361" i="12"/>
  <c r="I361" i="12"/>
  <c r="K361" i="12"/>
  <c r="M361" i="12"/>
  <c r="O361" i="12"/>
  <c r="Q361" i="12"/>
  <c r="U361" i="12"/>
  <c r="F363" i="12"/>
  <c r="G363" i="12"/>
  <c r="I363" i="12"/>
  <c r="K363" i="12"/>
  <c r="M363" i="12"/>
  <c r="O363" i="12"/>
  <c r="Q363" i="12"/>
  <c r="U363" i="12"/>
  <c r="F366" i="12"/>
  <c r="G366" i="12"/>
  <c r="I366" i="12"/>
  <c r="K366" i="12"/>
  <c r="M366" i="12"/>
  <c r="O366" i="12"/>
  <c r="Q366" i="12"/>
  <c r="U366" i="12"/>
  <c r="K367" i="12"/>
  <c r="M367" i="12"/>
  <c r="F368" i="12"/>
  <c r="G368" i="12" s="1"/>
  <c r="I368" i="12"/>
  <c r="I367" i="12" s="1"/>
  <c r="K368" i="12"/>
  <c r="M368" i="12"/>
  <c r="O368" i="12"/>
  <c r="O367" i="12" s="1"/>
  <c r="Q368" i="12"/>
  <c r="U368" i="12"/>
  <c r="F369" i="12"/>
  <c r="G369" i="12" s="1"/>
  <c r="I369" i="12"/>
  <c r="K369" i="12"/>
  <c r="M369" i="12"/>
  <c r="O369" i="12"/>
  <c r="Q369" i="12"/>
  <c r="Q367" i="12" s="1"/>
  <c r="U369" i="12"/>
  <c r="F370" i="12"/>
  <c r="G370" i="12" s="1"/>
  <c r="I370" i="12"/>
  <c r="K370" i="12"/>
  <c r="M370" i="12"/>
  <c r="O370" i="12"/>
  <c r="Q370" i="12"/>
  <c r="U370" i="12"/>
  <c r="U367" i="12" s="1"/>
  <c r="F371" i="12"/>
  <c r="G371" i="12" s="1"/>
  <c r="I371" i="12"/>
  <c r="K371" i="12"/>
  <c r="M371" i="12"/>
  <c r="O371" i="12"/>
  <c r="Q371" i="12"/>
  <c r="U371" i="12"/>
  <c r="G372" i="12"/>
  <c r="F373" i="12"/>
  <c r="G373" i="12"/>
  <c r="M373" i="12" s="1"/>
  <c r="M372" i="12" s="1"/>
  <c r="I373" i="12"/>
  <c r="I372" i="12" s="1"/>
  <c r="K373" i="12"/>
  <c r="K372" i="12" s="1"/>
  <c r="O373" i="12"/>
  <c r="O372" i="12" s="1"/>
  <c r="Q373" i="12"/>
  <c r="Q372" i="12" s="1"/>
  <c r="U373" i="12"/>
  <c r="U372" i="12" s="1"/>
  <c r="F374" i="12"/>
  <c r="G374" i="12"/>
  <c r="M374" i="12" s="1"/>
  <c r="I374" i="12"/>
  <c r="K374" i="12"/>
  <c r="O374" i="12"/>
  <c r="Q374" i="12"/>
  <c r="U374" i="12"/>
  <c r="F375" i="12"/>
  <c r="G375" i="12"/>
  <c r="M375" i="12" s="1"/>
  <c r="I375" i="12"/>
  <c r="K375" i="12"/>
  <c r="O375" i="12"/>
  <c r="Q375" i="12"/>
  <c r="U375" i="12"/>
  <c r="O376" i="12"/>
  <c r="Q376" i="12"/>
  <c r="F377" i="12"/>
  <c r="G377" i="12"/>
  <c r="M377" i="12" s="1"/>
  <c r="I377" i="12"/>
  <c r="K377" i="12"/>
  <c r="K376" i="12" s="1"/>
  <c r="O377" i="12"/>
  <c r="Q377" i="12"/>
  <c r="U377" i="12"/>
  <c r="U376" i="12" s="1"/>
  <c r="F378" i="12"/>
  <c r="G378" i="12"/>
  <c r="M378" i="12" s="1"/>
  <c r="I378" i="12"/>
  <c r="K378" i="12"/>
  <c r="O378" i="12"/>
  <c r="Q378" i="12"/>
  <c r="U378" i="12"/>
  <c r="F379" i="12"/>
  <c r="G379" i="12" s="1"/>
  <c r="M379" i="12" s="1"/>
  <c r="I379" i="12"/>
  <c r="K379" i="12"/>
  <c r="O379" i="12"/>
  <c r="Q379" i="12"/>
  <c r="U379" i="12"/>
  <c r="F380" i="12"/>
  <c r="G380" i="12"/>
  <c r="M380" i="12" s="1"/>
  <c r="I380" i="12"/>
  <c r="K380" i="12"/>
  <c r="O380" i="12"/>
  <c r="Q380" i="12"/>
  <c r="U380" i="12"/>
  <c r="F381" i="12"/>
  <c r="G381" i="12"/>
  <c r="M381" i="12" s="1"/>
  <c r="I381" i="12"/>
  <c r="I376" i="12" s="1"/>
  <c r="K381" i="12"/>
  <c r="O381" i="12"/>
  <c r="Q381" i="12"/>
  <c r="U381" i="12"/>
  <c r="F382" i="12"/>
  <c r="G382" i="12"/>
  <c r="M382" i="12" s="1"/>
  <c r="I382" i="12"/>
  <c r="K382" i="12"/>
  <c r="O382" i="12"/>
  <c r="Q382" i="12"/>
  <c r="U382" i="12"/>
  <c r="I383" i="12"/>
  <c r="K383" i="12"/>
  <c r="U383" i="12"/>
  <c r="F384" i="12"/>
  <c r="G384" i="12" s="1"/>
  <c r="I384" i="12"/>
  <c r="K384" i="12"/>
  <c r="O384" i="12"/>
  <c r="O383" i="12" s="1"/>
  <c r="Q384" i="12"/>
  <c r="U384" i="12"/>
  <c r="F388" i="12"/>
  <c r="G388" i="12" s="1"/>
  <c r="M388" i="12" s="1"/>
  <c r="I388" i="12"/>
  <c r="K388" i="12"/>
  <c r="O388" i="12"/>
  <c r="Q388" i="12"/>
  <c r="Q383" i="12" s="1"/>
  <c r="U388" i="12"/>
  <c r="I392" i="12"/>
  <c r="F393" i="12"/>
  <c r="G393" i="12" s="1"/>
  <c r="I393" i="12"/>
  <c r="K393" i="12"/>
  <c r="O393" i="12"/>
  <c r="O392" i="12" s="1"/>
  <c r="Q393" i="12"/>
  <c r="Q392" i="12" s="1"/>
  <c r="U393" i="12"/>
  <c r="U392" i="12" s="1"/>
  <c r="F400" i="12"/>
  <c r="G400" i="12" s="1"/>
  <c r="M400" i="12" s="1"/>
  <c r="I400" i="12"/>
  <c r="K400" i="12"/>
  <c r="O400" i="12"/>
  <c r="Q400" i="12"/>
  <c r="U400" i="12"/>
  <c r="F404" i="12"/>
  <c r="G404" i="12" s="1"/>
  <c r="M404" i="12" s="1"/>
  <c r="I404" i="12"/>
  <c r="K404" i="12"/>
  <c r="K392" i="12" s="1"/>
  <c r="O404" i="12"/>
  <c r="Q404" i="12"/>
  <c r="U404" i="12"/>
  <c r="F408" i="12"/>
  <c r="G408" i="12" s="1"/>
  <c r="M408" i="12" s="1"/>
  <c r="I408" i="12"/>
  <c r="K408" i="12"/>
  <c r="O408" i="12"/>
  <c r="Q408" i="12"/>
  <c r="U408" i="12"/>
  <c r="F411" i="12"/>
  <c r="G411" i="12" s="1"/>
  <c r="M411" i="12" s="1"/>
  <c r="I411" i="12"/>
  <c r="K411" i="12"/>
  <c r="O411" i="12"/>
  <c r="Q411" i="12"/>
  <c r="U411" i="12"/>
  <c r="F412" i="12"/>
  <c r="G412" i="12" s="1"/>
  <c r="M412" i="12" s="1"/>
  <c r="I412" i="12"/>
  <c r="K412" i="12"/>
  <c r="O412" i="12"/>
  <c r="Q412" i="12"/>
  <c r="U412" i="12"/>
  <c r="G413" i="12"/>
  <c r="K413" i="12"/>
  <c r="O413" i="12"/>
  <c r="F414" i="12"/>
  <c r="G414" i="12"/>
  <c r="M414" i="12" s="1"/>
  <c r="M413" i="12" s="1"/>
  <c r="I414" i="12"/>
  <c r="I413" i="12" s="1"/>
  <c r="K414" i="12"/>
  <c r="O414" i="12"/>
  <c r="Q414" i="12"/>
  <c r="Q413" i="12" s="1"/>
  <c r="U414" i="12"/>
  <c r="U413" i="12" s="1"/>
  <c r="I20" i="1"/>
  <c r="I19" i="1"/>
  <c r="I18" i="1"/>
  <c r="I17" i="1"/>
  <c r="I16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70" i="1" l="1"/>
  <c r="G28" i="1"/>
  <c r="G24" i="1"/>
  <c r="G29" i="1" s="1"/>
  <c r="G241" i="12"/>
  <c r="M242" i="12"/>
  <c r="M241" i="12" s="1"/>
  <c r="G137" i="12"/>
  <c r="M138" i="12"/>
  <c r="M137" i="12" s="1"/>
  <c r="G392" i="12"/>
  <c r="M393" i="12"/>
  <c r="M392" i="12" s="1"/>
  <c r="M111" i="12"/>
  <c r="M110" i="12" s="1"/>
  <c r="G110" i="12"/>
  <c r="M186" i="12"/>
  <c r="M185" i="12" s="1"/>
  <c r="G185" i="12"/>
  <c r="G145" i="12"/>
  <c r="M146" i="12"/>
  <c r="M145" i="12" s="1"/>
  <c r="M85" i="12"/>
  <c r="M84" i="12" s="1"/>
  <c r="G84" i="12"/>
  <c r="G80" i="12"/>
  <c r="M81" i="12"/>
  <c r="M80" i="12" s="1"/>
  <c r="M384" i="12"/>
  <c r="M383" i="12" s="1"/>
  <c r="G383" i="12"/>
  <c r="M376" i="12"/>
  <c r="M182" i="12"/>
  <c r="M181" i="12" s="1"/>
  <c r="M205" i="12"/>
  <c r="M204" i="12" s="1"/>
  <c r="G51" i="12"/>
  <c r="G376" i="12"/>
  <c r="G198" i="12"/>
  <c r="G367" i="12"/>
  <c r="G178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D4F78357-0C26-411D-9F54-FE202009F40E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9497517-3E95-4E7D-B35A-916AB889C792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7167D843-A91E-4BA9-8C22-330105FDA73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AE6E810-DFA3-4A66-909F-30427B2F8C68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7931F9C4-3734-4991-A6D2-9DD3546E597C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EFBFAE24-5C8D-4613-912A-9F3DF052DE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<sst xmlns="http://schemas.openxmlformats.org/spreadsheetml/2006/main" count="1289" uniqueCount="560">
  <si>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</si>
  <si>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</si>
  <si>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</si>
  <si>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</si>
  <si>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</si>
  <si>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</si>
  <si>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</si>
  <si>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</si>
  <si>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</si>
  <si>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</si>
  <si>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</si>
  <si>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</si>
  <si>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</si>
  <si>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</si>
  <si>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</si>
  <si>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</si>
  <si>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</si>
  <si>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</si>
  <si>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</si>
  <si>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</si>
  <si>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</si>
  <si>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</si>
  <si>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</si>
  <si>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</si>
  <si>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</si>
  <si>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</si>
  <si>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</si>
  <si>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</si>
  <si>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</si>
  <si>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</si>
  <si>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</si>
  <si>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</si>
  <si>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</si>
  <si>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</si>
  <si>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</si>
  <si>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</si>
  <si>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</si>
  <si>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</si>
  <si>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</si>
  <si>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</si>
  <si>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</si>
  <si>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</si>
  <si>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</si>
  <si>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p.č.7,8,9,10/1,10/2, k.ú. Popůvky u Brna</t>
  </si>
  <si>
    <t>Rozpočet:</t>
  </si>
  <si>
    <t>Misto</t>
  </si>
  <si>
    <t>REVITALIZACE SPORTOVNÍHO AREÁLU POPŮVKY - SO08 Servisní budova</t>
  </si>
  <si>
    <t>Obec Popůvky</t>
  </si>
  <si>
    <t>Náves 32/25</t>
  </si>
  <si>
    <t>Popůvky</t>
  </si>
  <si>
    <t>66441</t>
  </si>
  <si>
    <t>00488275</t>
  </si>
  <si>
    <t>HAUS-numero s.r.o.</t>
  </si>
  <si>
    <t>Bezručova 28/15</t>
  </si>
  <si>
    <t>Dolní Kounice</t>
  </si>
  <si>
    <t>66464</t>
  </si>
  <si>
    <t>17620953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</si>
  <si>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</si>
  <si>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</si>
  <si>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</si>
  <si>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</si>
  <si>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</si>
  <si>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</si>
  <si>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</si>
  <si>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</t>
  </si>
  <si>
    <t>Zemní práce</t>
  </si>
  <si>
    <t>11</t>
  </si>
  <si>
    <t>Přípravné a přidružené práce</t>
  </si>
  <si>
    <t>2</t>
  </si>
  <si>
    <t>Základy,zvláštní zakládání</t>
  </si>
  <si>
    <t>399</t>
  </si>
  <si>
    <t>Sádrokartony</t>
  </si>
  <si>
    <t>4</t>
  </si>
  <si>
    <t>Vodorovné konstrukce</t>
  </si>
  <si>
    <t>5</t>
  </si>
  <si>
    <t>Komunikace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</si>
  <si>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</si>
  <si>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</si>
  <si>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</si>
  <si>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</si>
  <si>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</si>
  <si>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</si>
  <si>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99</t>
  </si>
  <si>
    <t>Staveništní přesun hmot</t>
  </si>
  <si>
    <t>711</t>
  </si>
  <si>
    <t>Izolace proti vodě</t>
  </si>
  <si>
    <t>712</t>
  </si>
  <si>
    <t>Živičné krytiny (vč.přesunu hmot)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</si>
  <si>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</si>
  <si>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</si>
  <si>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</si>
  <si>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</si>
  <si>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</si>
  <si>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</si>
  <si>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</si>
  <si>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 (vč.přesunu hmot)</t>
  </si>
  <si>
    <t>767</t>
  </si>
  <si>
    <t>Konstrukce zámečnické (vč.přesunu hmot)</t>
  </si>
  <si>
    <t>770.A</t>
  </si>
  <si>
    <t>Výplně otvorů vnitřních (vč.přesunu hmot)</t>
  </si>
  <si>
    <t>770.B</t>
  </si>
  <si>
    <t>Výplně otvorů vnějších (vč.přesunu hmot)</t>
  </si>
  <si>
    <t>776</t>
  </si>
  <si>
    <t>Podlahy povlakové (vč.přesunu hmot)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</si>
  <si>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</si>
  <si>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</si>
  <si>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</si>
  <si>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</si>
  <si>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</si>
  <si>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</si>
  <si>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</si>
  <si>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</si>
  <si>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</si>
  <si>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</si>
  <si>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</si>
  <si>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</si>
  <si>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</si>
  <si>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</si>
  <si>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</si>
  <si>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</si>
  <si>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</si>
  <si>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</si>
  <si>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</si>
  <si>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</si>
  <si>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</si>
  <si>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</si>
  <si>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</si>
  <si>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</si>
  <si>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</si>
  <si>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</si>
  <si>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</si>
  <si>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</si>
  <si>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</si>
  <si>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</si>
  <si>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</si>
  <si>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</si>
  <si>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</si>
  <si>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</si>
  <si>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</si>
  <si>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</si>
  <si>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</si>
  <si>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</si>
  <si>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</si>
  <si>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</si>
  <si>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</si>
  <si>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</si>
  <si>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</si>
  <si>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</si>
  <si>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</si>
  <si>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</si>
  <si>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</si>
  <si>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</si>
  <si>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</si>
  <si>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</si>
  <si>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</si>
  <si>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</si>
  <si>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</si>
  <si>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</si>
  <si>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</si>
  <si>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</si>
  <si>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</si>
  <si>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</si>
  <si>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</si>
  <si>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</si>
  <si>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</si>
  <si>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</si>
  <si>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</si>
  <si>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</si>
  <si>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</si>
  <si>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</si>
  <si>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</si>
  <si>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</si>
  <si>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dokumentace:</t>
  </si>
  <si>
    <t>ve stupni DPS, datované 08/2023.:</t>
  </si>
  <si>
    <t/>
  </si>
  <si>
    <t>VŠECHNY POLOŽKY V CENOVÉ ÚROVNI RTS/IQ/2025:</t>
  </si>
  <si>
    <t>S VYJÍMKOU POLOŽEK VLASTNÍCH.:</t>
  </si>
  <si>
    <t>POLOŽKY VLASTNÍ VYTVOŘENY INDIVIDUÁLNÍ KALKULACÍ DLE:</t>
  </si>
  <si>
    <t>OBOROVÉHO KALKULAČNÍHO VZORCE S NASTAVENÍM REŽIÍ:</t>
  </si>
  <si>
    <t>A MÍRY ZISKU DLE RTS S INDIVIDUÁLNÍMI VSTUPY MATERIÁLŮ:</t>
  </si>
  <si>
    <t>A VÝKONŮ. KTERÉ NEOBSAHUJÍ KMENOVÉ POLOŽKY CENÍKU RTS.:</t>
  </si>
  <si>
    <t>1-0</t>
  </si>
  <si>
    <t>Poznámky k zemním pracím</t>
  </si>
  <si>
    <t>Kalkulováno bez výkresu zemních prací:</t>
  </si>
  <si>
    <t>odečtem ze stavebních výkresů půdorysů a řezů.:</t>
  </si>
  <si>
    <t>Zemní práce počítány pouze pro stavebu:</t>
  </si>
  <si>
    <t>neobsahují výměry pro ostatní profese.:</t>
  </si>
  <si>
    <t>( přípojky, jímky, nádrže apod. ):</t>
  </si>
  <si>
    <t>Podíl ruční práce nutno zahrnout do jednotkových cen.:</t>
  </si>
  <si>
    <t>Zemní práce budou účtovány dle skutečného provedení,:</t>
  </si>
  <si>
    <t>na základě odsouhlasených zápisů ve stavebním deníku.:</t>
  </si>
  <si>
    <t>121101102R00</t>
  </si>
  <si>
    <t>Sejmutí ornice s přemístěním přes 50 do 100 m</t>
  </si>
  <si>
    <t>m3</t>
  </si>
  <si>
    <t>77*0,15</t>
  </si>
  <si>
    <t>122101101R00</t>
  </si>
  <si>
    <t>Odkopávky nezapažené v hor. 2 do 100 m3, STROJNĚ, s naložením na dopravní prostředek</t>
  </si>
  <si>
    <t>HTU:</t>
  </si>
  <si>
    <t>58*0,15</t>
  </si>
  <si>
    <t>132101210R00</t>
  </si>
  <si>
    <t>Hloubení rýh š.do 200 cm hor.2 do 50 m3, STROJNĚ, s naložením na dopravní prostředek</t>
  </si>
  <si>
    <t>figury pro základ.pasy a patky:</t>
  </si>
  <si>
    <t>14,2*0,7</t>
  </si>
  <si>
    <t>162301102R00</t>
  </si>
  <si>
    <t>Vodorovné přemístění výkopku z hor.1-4 do 1000 m</t>
  </si>
  <si>
    <t>8,7+9,94</t>
  </si>
  <si>
    <t>162701109R00</t>
  </si>
  <si>
    <t>Příplatek k vod. přemístění hor.1-4 za další 1 km</t>
  </si>
  <si>
    <t>předpoklad odvozu na nejbližší oficiální skládku do 10km:</t>
  </si>
  <si>
    <t>9*18,64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</si>
  <si>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</si>
  <si>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</si>
  <si>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</si>
  <si>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</si>
  <si>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181300010RAA</t>
  </si>
  <si>
    <t>Rozprostření ornice v tloušťka 15 cm, přesun ornice rozprostření, urovnání, osetí trávou</t>
  </si>
  <si>
    <t>m2</t>
  </si>
  <si>
    <t>11-01.R</t>
  </si>
  <si>
    <t>Geodetické vytyčení stavby, pevná nula na staveništi, lavičky</t>
  </si>
  <si>
    <t>sada</t>
  </si>
  <si>
    <t>11-02.R</t>
  </si>
  <si>
    <t>Geodetické vytyčení stávajícíh inženýrských sítí, a jejich ochrana po dobu výstavby</t>
  </si>
  <si>
    <t>11-03.R</t>
  </si>
  <si>
    <t>Přebírka základ. spáry autorizovaným geotechnikem, vč. vyhotovení protokolu a zápisu do stav.deníku</t>
  </si>
  <si>
    <t>271531113R00</t>
  </si>
  <si>
    <t>Polštář základu z kameniva hr. drceného 16-32 mm</t>
  </si>
  <si>
    <t>14,2*0,05</t>
  </si>
  <si>
    <t>275351215R00</t>
  </si>
  <si>
    <t>Bednění stěn základových patek - zřízení</t>
  </si>
  <si>
    <t>0,25*(5*3,2+3,6)</t>
  </si>
  <si>
    <t>275351216R00</t>
  </si>
  <si>
    <t>Bednění stěn základových patek - odstranění</t>
  </si>
  <si>
    <t>275321411R00</t>
  </si>
  <si>
    <t>Železobeton základových pasů a patek , C 25/30</t>
  </si>
  <si>
    <t>výměra odečtena kreslícím programem:</t>
  </si>
  <si>
    <t>viz.výkr.č.D.08.01:</t>
  </si>
  <si>
    <t>0,95*(5*0,64+0,8)</t>
  </si>
  <si>
    <t>0,7*(7,58+2,63)</t>
  </si>
  <si>
    <t>275361821R00</t>
  </si>
  <si>
    <t>Výztuž základových pasů a patek , z betonářské oceli B500B (10 505)</t>
  </si>
  <si>
    <t>t</t>
  </si>
  <si>
    <t>kalkulováno bez výpisu výztuže:</t>
  </si>
  <si>
    <t>odhad množství 75kg/m3:</t>
  </si>
  <si>
    <t>(bude účtováno dle skutečného provedení):</t>
  </si>
  <si>
    <t>75*10,947*1/1000</t>
  </si>
  <si>
    <t>Mezisoučet</t>
  </si>
  <si>
    <t>274272140RT5</t>
  </si>
  <si>
    <t>Zdivo základové z bednicích tvárnic, tl. 300 mm, výplň tvárnic betonem C 25/30</t>
  </si>
  <si>
    <t>0,25*(2,25+19+5+2*1,65+1,9+1,8)</t>
  </si>
  <si>
    <t>274361021R00</t>
  </si>
  <si>
    <t>Výztuž zdiva základových pasů z tvárnic ztraceného bednění 12 prutů/m2, průměr 10 mm</t>
  </si>
  <si>
    <t>210220021RT1</t>
  </si>
  <si>
    <t>Vedení uzemňovací v zemi FeZn do 120 mm2 vč.svorek, včetně pásku FeZn 30 x 4 mm</t>
  </si>
  <si>
    <t>m</t>
  </si>
  <si>
    <t>916561111RTX</t>
  </si>
  <si>
    <t>Osazení záhon.obrubníků do lože z C 12/15 s opěrou, včetně obrubníku 100/5/25</t>
  </si>
  <si>
    <t>6+15,7</t>
  </si>
  <si>
    <t>342012323R00</t>
  </si>
  <si>
    <t>Příčka SDK tl.125mm,ocel.kce,1x oplášť.,RBI 12,5mm</t>
  </si>
  <si>
    <t>mezi m.č.102, 103:</t>
  </si>
  <si>
    <t>0,9*2,5</t>
  </si>
  <si>
    <t>mezi m.č.103,104 a 105:</t>
  </si>
  <si>
    <t>2,29*2,5-(0,7*2)</t>
  </si>
  <si>
    <t>342090131R00</t>
  </si>
  <si>
    <t>Úprava SDK příčky pro zřízení dveří 1kř do 25 kg, profily CW 100, 1x opláštěné</t>
  </si>
  <si>
    <t>kus</t>
  </si>
  <si>
    <t>347016133R00</t>
  </si>
  <si>
    <t>Předstěna SDK,tl.115 mm,oc.kce CW,1xRBI 12,5 mm, bez izol, instalační předstěny</t>
  </si>
  <si>
    <t>instalační předstěny:</t>
  </si>
  <si>
    <t>1,5*(2*0,92+1,24+4,15)</t>
  </si>
  <si>
    <t>347091082R00</t>
  </si>
  <si>
    <t>Příplatek k předstěně sádrokart. za plochu do 5 m2</t>
  </si>
  <si>
    <t>342263310RTX</t>
  </si>
  <si>
    <t>Úprava sádrokartonové příčky pro osazení sanity</t>
  </si>
  <si>
    <t>WC, umyvadlo, pisoár, výlevka:</t>
  </si>
  <si>
    <t>342266211RT3</t>
  </si>
  <si>
    <t>Obklad stěn sádrokartonem lepený na stěny, desky standard impreg. tl. 12,5 mm</t>
  </si>
  <si>
    <t>zázemí, m.č.101,102,103,104,105:</t>
  </si>
  <si>
    <t>16*2,5-(0,7*2+0,9*2+0,8*1,2)</t>
  </si>
  <si>
    <t>342091211R00</t>
  </si>
  <si>
    <t>Úprava napojovací spáry SDK s jinou stavební konstrukcí akrylovým tmelem, šířka spáry do 2 mm</t>
  </si>
  <si>
    <t>416091211R00</t>
  </si>
  <si>
    <t>416011111R00</t>
  </si>
  <si>
    <t>Podhledy SDK, 1x dř.podkonstr. 1x deska RB 12,5 mm</t>
  </si>
  <si>
    <t>m.č. 101-105:</t>
  </si>
  <si>
    <t>9,38+2,88</t>
  </si>
  <si>
    <t>342264098R00</t>
  </si>
  <si>
    <t>Příplatek k podhledu sádrokart. za plochu do 10 m2</t>
  </si>
  <si>
    <t>767990010RAX</t>
  </si>
  <si>
    <t>D+M Atypické ocelové konstrukce, 50 - 100 kg/kus vč.kotvení,svarů, povrch.úpravy-kp</t>
  </si>
  <si>
    <t>kg</t>
  </si>
  <si>
    <t>ocelový rám podlahy, výměra viz statická část:</t>
  </si>
  <si>
    <t>a viz výkr.č.D.08.01:</t>
  </si>
  <si>
    <t>ztratné na prořez, svary a kotevní patle kalkulovaný 10%:</t>
  </si>
  <si>
    <t>UPE 160:1,1*44,52*17</t>
  </si>
  <si>
    <t>IPE 160:1,1*11,2*15,8</t>
  </si>
  <si>
    <t>181101111R00</t>
  </si>
  <si>
    <t>Úprava pláně v zářezech se zhutněním - ručně</t>
  </si>
  <si>
    <t>venkovní zpevněné plochy - úprava podloží:</t>
  </si>
  <si>
    <t>10,55+35,35</t>
  </si>
  <si>
    <t>564851111RT2</t>
  </si>
  <si>
    <t>Podklad ze štěrkodrti po zhutnění tloušťky 15 cm, štěrkodrť frakce 0-32 mm</t>
  </si>
  <si>
    <t>596215021R00</t>
  </si>
  <si>
    <t>Kladení zámkové dlažby tl. 6 cm do drtě tl. 4 cm, vč.drtě,vyplněním spár,dvojitým vibrováním-komplet</t>
  </si>
  <si>
    <t>venkovní zpevněné plochy:</t>
  </si>
  <si>
    <t>45,9</t>
  </si>
  <si>
    <t>vnitřní skldaba P2:</t>
  </si>
  <si>
    <t>19,1</t>
  </si>
  <si>
    <t>59245140R</t>
  </si>
  <si>
    <t>Dlažba zámková skladebná tl. 60 mm šedá přírodní, skladba</t>
  </si>
  <si>
    <t>POL3_0</t>
  </si>
  <si>
    <t>ztratné kalkulované 3%:</t>
  </si>
  <si>
    <t>1,03*(45,9+19,1)</t>
  </si>
  <si>
    <t>596291111R00</t>
  </si>
  <si>
    <t>Řezání zámkové dlažby tl. 60 mm</t>
  </si>
  <si>
    <t>1/2*(15,9+36,6+22,8)</t>
  </si>
  <si>
    <t>998223011R00</t>
  </si>
  <si>
    <t>Přesun hmot, pozemní komunikace, kryt dlážděný</t>
  </si>
  <si>
    <t>generováno rozpočtářským programem:</t>
  </si>
  <si>
    <t>32,07</t>
  </si>
  <si>
    <t>631571003R00</t>
  </si>
  <si>
    <t>Násyp ze štěrkopísku 0 - 32,  zpevňující, se zhutněním</t>
  </si>
  <si>
    <t>hutněný podsyp:</t>
  </si>
  <si>
    <t>40,9*0,1</t>
  </si>
  <si>
    <t>631572111R00</t>
  </si>
  <si>
    <t>Doplnění násypů pískem neupraveným, s udusáním a urovnáním</t>
  </si>
  <si>
    <t>vyrovnání:</t>
  </si>
  <si>
    <t>40,9*0,02</t>
  </si>
  <si>
    <t>941955002R00</t>
  </si>
  <si>
    <t>Lešení lehké pomocné, výška podlahy do 1,9 m</t>
  </si>
  <si>
    <t>941940031RAA</t>
  </si>
  <si>
    <t>Lešení lehké fasádní, š. 1 m, výška do 10 m, montáž, demontáž, doprava, pronájem 1 měsíc</t>
  </si>
  <si>
    <t>94-01.R</t>
  </si>
  <si>
    <t>Zvedací mechanizmy, (doprava, pronájem, provoz)</t>
  </si>
  <si>
    <t>952901111R00</t>
  </si>
  <si>
    <t>Vyčištění budov o výšce podlaží do 4 m</t>
  </si>
  <si>
    <t>95-01.R</t>
  </si>
  <si>
    <t>Přípomoce profesím, prostupy,chráničky,drážky,zapravení</t>
  </si>
  <si>
    <t>998012021R00</t>
  </si>
  <si>
    <t>Přesun hmot pro konstrukce HSV, stavba</t>
  </si>
  <si>
    <t>80,12</t>
  </si>
  <si>
    <t>711191171RT2</t>
  </si>
  <si>
    <t>Provedení izolace proti vlhkosti na ploše vodorovné, podkladní textilií, včetně dodávky textílie Netex A PP/300, 300 g/m2</t>
  </si>
  <si>
    <t>viz.výkr.č.D.08.02:</t>
  </si>
  <si>
    <t>52</t>
  </si>
  <si>
    <t>711191271RT2</t>
  </si>
  <si>
    <t>Provedení izolace proti vlhkosti na ploše svislé, podkladní textilií, včetně dodávky textílie Netex A PP/300, 300 g/m2</t>
  </si>
  <si>
    <t>svislé vytažení:</t>
  </si>
  <si>
    <t>23*0,65+17,2*0,3</t>
  </si>
  <si>
    <t>711171559RT3</t>
  </si>
  <si>
    <t>Provedení izolace proti vlhkosti na ploše vodorovné, fólií, volně, včetně fólie PVC, tl. 1,5 mm</t>
  </si>
  <si>
    <t>711172559RT3</t>
  </si>
  <si>
    <t>Provedení izolace proti vlhkosti na ploše svislé, fólií, volně, včetně fólie PVC Fatrafol 803, tl. 1,5 mm</t>
  </si>
  <si>
    <t>711191172RT2</t>
  </si>
  <si>
    <t>Provedení izolace proti vlhkosti na ploše vodorovné, ochrannou textilií, včetně dodávky textílie Netex A PP/300, 300 g/m2</t>
  </si>
  <si>
    <t>711191272RT2</t>
  </si>
  <si>
    <t>Provedení izolace proti vlhkosti na ploše svislé, ochrannou textilií, včetně dodávky textílie Netex A PP/300, 300 g/m2</t>
  </si>
  <si>
    <t>998711201R00</t>
  </si>
  <si>
    <t>Přesun hmot pro izolace proti vodě, výšky do 6 m</t>
  </si>
  <si>
    <t>712370010RAB</t>
  </si>
  <si>
    <t xml:space="preserve">Povlaková krytina střech do 10°, termoplasty, vč. dodávky fólie,vč.podílu na detaily zesílení </t>
  </si>
  <si>
    <t>vč.dodávky podkladní textilie:</t>
  </si>
  <si>
    <t>celkem:</t>
  </si>
  <si>
    <t>14,55*3,05</t>
  </si>
  <si>
    <t>3,58*3,25</t>
  </si>
  <si>
    <t>713121111RT1</t>
  </si>
  <si>
    <t>Montáž tepelné izolace podlah na sucho, jednovrstvá, materiál ve specifikaci</t>
  </si>
  <si>
    <t>podlaha na terénu skl.P1, P6:</t>
  </si>
  <si>
    <t>25,2</t>
  </si>
  <si>
    <t>283754904R</t>
  </si>
  <si>
    <t xml:space="preserve">Deska polystyrenová hladká s ozubem XPS 300 SF tl. 80 mm </t>
  </si>
  <si>
    <t>čistá míra,ztratné dle schopností zhotovitele:</t>
  </si>
  <si>
    <t>713131130R00</t>
  </si>
  <si>
    <t>Montáž tepelné izolace stěn vložením do nosné rámové konstrukce</t>
  </si>
  <si>
    <t>stěny:</t>
  </si>
  <si>
    <t>2,58*(15,1+16,5)</t>
  </si>
  <si>
    <t>-(2*1,15*1,15+1*2,1+2*0,8*2+1,02*2,1+0,8*1,2)</t>
  </si>
  <si>
    <t>631508593R</t>
  </si>
  <si>
    <t>Pás izolační minerální, 4000 x 1200 x 120 mm</t>
  </si>
  <si>
    <t>stěny:70,481</t>
  </si>
  <si>
    <t>713111130RT1</t>
  </si>
  <si>
    <t>Montáž tepelné izolace krovů spodem, vložená mezi krokve, 1 vrstva - materiál ve specifikaci</t>
  </si>
  <si>
    <t>skl.P4, P7:</t>
  </si>
  <si>
    <t>12,32+14,21</t>
  </si>
  <si>
    <t>631508595R</t>
  </si>
  <si>
    <t>Pás izolační minerální 2600 x 1200 x 180 mm</t>
  </si>
  <si>
    <t>713111221RK2</t>
  </si>
  <si>
    <t>Montáž parozábrany, zavěšeného podhledu s přelepením spojů, vč.dodávky</t>
  </si>
  <si>
    <t>713135112RS1</t>
  </si>
  <si>
    <t>Montáž difúzní fólie na stěny, s přelepením spojů, včetně dodávky fólie</t>
  </si>
  <si>
    <t>vnější líce obvodových stěn:</t>
  </si>
  <si>
    <t>viz pohledy:</t>
  </si>
  <si>
    <t>44,9+4,78*2,15+2*1,55</t>
  </si>
  <si>
    <t>24,11+12,83+69,28</t>
  </si>
  <si>
    <t>998713201R00</t>
  </si>
  <si>
    <t>Přesun hmot pro izolace tepelné, výšky do 6 m</t>
  </si>
  <si>
    <t>762710110RAI</t>
  </si>
  <si>
    <t>Prostorové vázané kce.z řeziva pl.120 cm2,impregn., pouze montáž a impregnace, řezivo ve specifikaci</t>
  </si>
  <si>
    <t>výměry viz statická část:</t>
  </si>
  <si>
    <t>zavětrování průřez 80x80:295,35</t>
  </si>
  <si>
    <t>střecha  průřez 60x160:63,94</t>
  </si>
  <si>
    <t>podlaha průřez 60x160:47,26</t>
  </si>
  <si>
    <t>762710112RAI</t>
  </si>
  <si>
    <t>Prostorové vázané kce.z řeziva pl.224 cm2,impregn., pouze montáž a impregnace, řezivo ve specifikaci</t>
  </si>
  <si>
    <t>strop průřez 80xx180:59,62</t>
  </si>
  <si>
    <t>překlad průřez 120x160:4,78</t>
  </si>
  <si>
    <t>sloupky průřez 120x120:307,71</t>
  </si>
  <si>
    <t>60512111R</t>
  </si>
  <si>
    <t>Hranol SM/JD/BO jakost I-II</t>
  </si>
  <si>
    <t>ztratné na prořez na pile kalkulován 20%:</t>
  </si>
  <si>
    <t>zavětrování průřez 80x80:295,35*0,08*0,08*1,2</t>
  </si>
  <si>
    <t>střecha  průřez 60x160:63,94*0,06*0,16*1,2</t>
  </si>
  <si>
    <t>podlaha průřez 60x160:47,26*0,06*0,16*1,2</t>
  </si>
  <si>
    <t>strop průřez 80xx180:59,62*0,08*0,18*1,2</t>
  </si>
  <si>
    <t>překlad průřez 120x160:4,78*0,12*0,16*1,2</t>
  </si>
  <si>
    <t>sloupky průřez 120x120:307,71*0,12*0,12*1,2</t>
  </si>
  <si>
    <t>762395000R00</t>
  </si>
  <si>
    <t>Spojovací a ochranné prostředky, tesařských konstrukcí</t>
  </si>
  <si>
    <t>10,00691*1/1,2</t>
  </si>
  <si>
    <t>762-01.R</t>
  </si>
  <si>
    <t>D+M táhla, zavětrování, kotevní železa, trámové botky apod.</t>
  </si>
  <si>
    <t>998762202R00</t>
  </si>
  <si>
    <t>Přesun hmot pro tesařské konstrukce, výšky do 12 m</t>
  </si>
  <si>
    <t>762340132RAA</t>
  </si>
  <si>
    <t>Laťování podlahy, impregnace, latě 3 x 5 cm, včetně dodávky řeziva</t>
  </si>
  <si>
    <t>763614231R00</t>
  </si>
  <si>
    <t>Montáž podlahy z desek nad tl.18 mm, na sraz, šroubov.</t>
  </si>
  <si>
    <t>spodní vrstva mezi latě výměra odečtena kreslícím programem:</t>
  </si>
  <si>
    <t>viz výkr.č.D.08.01:</t>
  </si>
  <si>
    <t>22,26</t>
  </si>
  <si>
    <t>60725016R</t>
  </si>
  <si>
    <t>Deska dřevoštěpková OSB 3 nebroušená, tl. 22 mm</t>
  </si>
  <si>
    <t>ztratné na formátování desek kalkulované 20%:</t>
  </si>
  <si>
    <t>1,2*22,26</t>
  </si>
  <si>
    <t>763614232RT1</t>
  </si>
  <si>
    <t>Montáž podlahy z desek nad tl.18 mm, P+D, šroubov., bez dodávky desek</t>
  </si>
  <si>
    <t>60726122R</t>
  </si>
  <si>
    <t>Deska dřevoštěpková OSB 3 broušená 4PD, tl. 22 mm</t>
  </si>
  <si>
    <t>skl.P1, P6:1,2*25,2</t>
  </si>
  <si>
    <t>skl.P3, P4, P7:1,2*35,35</t>
  </si>
  <si>
    <t>skl.P5:1,2*56,0125</t>
  </si>
  <si>
    <t>763613232RT1</t>
  </si>
  <si>
    <t>Montáž záklopu stropů z desek nad tl.18 mm,P+D,šroubov., bez dodávky desek</t>
  </si>
  <si>
    <t>záklop skl.P3, P4, P7:</t>
  </si>
  <si>
    <t>35,35</t>
  </si>
  <si>
    <t>763612112R00</t>
  </si>
  <si>
    <t>Montáž obložení stěn z desek do tl.18 mm,P+D,přibíj.</t>
  </si>
  <si>
    <t>vnitřní příčka, skl.S7:</t>
  </si>
  <si>
    <t>2,52*(3,25+3,15+4,18)-(4*0,9*2,02)</t>
  </si>
  <si>
    <t>vnitřní líce obvodových stěn 1NP:</t>
  </si>
  <si>
    <t>m.č.110:2*5,14+3,2*2,57-1,4*2,06</t>
  </si>
  <si>
    <t>m.č.109:9,69*2,64-1,4*2,06+0,3*(1,42+2*2,06)</t>
  </si>
  <si>
    <t>m.č.108,107,106:2,52*14,59-(2*1,15*1,15+1*2,1+0,8*2)</t>
  </si>
  <si>
    <t>m.č.101 - 105:2,52*16-(1,02*2,1+0,8*1,2+0,8*2)</t>
  </si>
  <si>
    <t>vnitřní líce obvodových stěn 2NP:</t>
  </si>
  <si>
    <t>m.č.202:2*8,8+2,66*(2,9+2,3)</t>
  </si>
  <si>
    <t>m.č.201:2*8,7+2,66*(2,28+1,48)</t>
  </si>
  <si>
    <t>m.č.203:2*5,3+2,66*(1,45+0,53)</t>
  </si>
  <si>
    <t>60726121R</t>
  </si>
  <si>
    <t>Deska dřevoštěpková OSB 3 broušená 4PD, tl. 18 mm</t>
  </si>
  <si>
    <t>1,2*364,6</t>
  </si>
  <si>
    <t>763611232R00</t>
  </si>
  <si>
    <t>Montáž bednění střech z desek nad tl.18 mm,P+D,šroubo.</t>
  </si>
  <si>
    <t>skl.P5:</t>
  </si>
  <si>
    <t>762343101RTX</t>
  </si>
  <si>
    <t>Montáž roštu pro obklad</t>
  </si>
  <si>
    <t>skl.S3, S4:69,3</t>
  </si>
  <si>
    <t>60511132R</t>
  </si>
  <si>
    <t>Prkno stavební omítané SM/BO tl. 24 mm, 4 - 6 m</t>
  </si>
  <si>
    <t>odhadem:</t>
  </si>
  <si>
    <t>skl.S3, S4:69,3*1/2*0,025</t>
  </si>
  <si>
    <t>766410020RAI</t>
  </si>
  <si>
    <t>Obklad stěn deskami z aglomerovaného dřeva, dodávka+montáž roštu, desky ve specifikaci</t>
  </si>
  <si>
    <t>591553010R</t>
  </si>
  <si>
    <t>Deska vláknocementová fasádní, tl. 8 mm</t>
  </si>
  <si>
    <t>1,2*69,3</t>
  </si>
  <si>
    <t>762340030RAI</t>
  </si>
  <si>
    <t>Laťování stěn, pouze montáž, řezivo ve specifikaci</t>
  </si>
  <si>
    <t>viz pohledy, skl.S1, S2:</t>
  </si>
  <si>
    <t>24,11+12,83</t>
  </si>
  <si>
    <t>60510001R</t>
  </si>
  <si>
    <t>Lať střešní SM 40 x 40 mm, 3 - 5 m</t>
  </si>
  <si>
    <t>1,2*2*95,2</t>
  </si>
  <si>
    <t>61413738R</t>
  </si>
  <si>
    <t>Lišta obkládací borovice ThermoWoood, SHP 42x42, kvalita A"</t>
  </si>
  <si>
    <t>bm</t>
  </si>
  <si>
    <t>1,15*95,2*1/0,04</t>
  </si>
  <si>
    <t>998763201R00</t>
  </si>
  <si>
    <t>Přesun hmot pro dřevostavby, výšky do 12 m</t>
  </si>
  <si>
    <t>764252410RAB</t>
  </si>
  <si>
    <t>D+M Žlab z TiZn plechu podokapní půlkruhový, rš 330 mm</t>
  </si>
  <si>
    <t>3,57+3,05</t>
  </si>
  <si>
    <t>764259615R00</t>
  </si>
  <si>
    <t>D+M Kotlík závěsný TiZn půlkulatý,330/100 mm</t>
  </si>
  <si>
    <t>764554410RAB</t>
  </si>
  <si>
    <t>D+M Odpadní trouby z TiZn plechu kruhové, průměru 100 mm</t>
  </si>
  <si>
    <t>3,38+2,25</t>
  </si>
  <si>
    <t>764510410RAA</t>
  </si>
  <si>
    <t>D+M Oplechování parapetů z TiZn plechu, rš 250 mm</t>
  </si>
  <si>
    <t>2*1,15+0,8</t>
  </si>
  <si>
    <t>764391291RTX</t>
  </si>
  <si>
    <t>D+M Závětrná lišta, poplastovaný plech, r.š. 250 mm</t>
  </si>
  <si>
    <t>2*14,55+3,25</t>
  </si>
  <si>
    <t>2*3,25</t>
  </si>
  <si>
    <t>764816412RTX</t>
  </si>
  <si>
    <t>D+M Okapnice, poplastovaný plech, r.š. 300 mm</t>
  </si>
  <si>
    <t>Z01</t>
  </si>
  <si>
    <t>D+M venkovní šatní skříňky, plechové, 1,3 x 1,8 m, kpl. výrobek dle výpisu D.08.11</t>
  </si>
  <si>
    <t>ks</t>
  </si>
  <si>
    <t>Z02</t>
  </si>
  <si>
    <t>D+M sanitární příčka s dveřmi, kpl. výrobek dle výpisu D.08.11</t>
  </si>
  <si>
    <t>Z03</t>
  </si>
  <si>
    <t>Z04</t>
  </si>
  <si>
    <t>T01L</t>
  </si>
  <si>
    <t>D+M dveře 1.kř. otevíravé, plné HPL lamino, vč.zárubně, kování, kliky, kpl. dle výpisu D.08.13</t>
  </si>
  <si>
    <t>T01P</t>
  </si>
  <si>
    <t>T02L</t>
  </si>
  <si>
    <t>H01</t>
  </si>
  <si>
    <t>D+M hliníkové výdejní okénko, kpl. výrobek dle výpisu D.08.12</t>
  </si>
  <si>
    <t>H02L</t>
  </si>
  <si>
    <t>D+M dveře 1kř. otevíravé, hliník, plné, okop.plech, kpl. výrobek dle výpisu D.08.12</t>
  </si>
  <si>
    <t>H03P</t>
  </si>
  <si>
    <t>H04</t>
  </si>
  <si>
    <t>D+M hliníkové okno, zaskl. izo. 2-sklem, O+S, kpl. výrobek dle výpisu D.08.12</t>
  </si>
  <si>
    <t>H05P</t>
  </si>
  <si>
    <t>D+M dveře 1kř. dřevo-hliníkové, plné, kpl. výrobek dle výpisu D.08.12</t>
  </si>
  <si>
    <t>H05L</t>
  </si>
  <si>
    <t>776520010RAC</t>
  </si>
  <si>
    <t>Podlaha povlaková z PVC pásů, soklík, podlahovina zátěžová, oblast použítí 34-42</t>
  </si>
  <si>
    <t>skl.P1:11,83</t>
  </si>
  <si>
    <t>589151001R00</t>
  </si>
  <si>
    <t>Kryt sportovních ploch z pryž.dlaždic tl.15 mm lep, vč. dodávky</t>
  </si>
  <si>
    <t>skl.P6:11,47</t>
  </si>
  <si>
    <t>781101210R00</t>
  </si>
  <si>
    <t>Penetrace podkladu pod obklady</t>
  </si>
  <si>
    <t>m.č.102,103,104,105, 101 (část):</t>
  </si>
  <si>
    <t>stěny:2*(3,85+3,75+6,24+3,26)</t>
  </si>
  <si>
    <t>horní líce inst.předstěn:</t>
  </si>
  <si>
    <t>0,15*(2*0,89+1,23+4,15)</t>
  </si>
  <si>
    <t>781475116R00</t>
  </si>
  <si>
    <t>Obklad vnitřní stěn keramický, do tmele, vč. dodávky lepidla a spárovací hmoty</t>
  </si>
  <si>
    <t>781675112R00</t>
  </si>
  <si>
    <t>Montáž obkladů parapetů keramic. na tmel, vč. dodávky lepidla a spárovací hmoty</t>
  </si>
  <si>
    <t>2*0,89+1,23+4,15</t>
  </si>
  <si>
    <t>781-01.R</t>
  </si>
  <si>
    <t>Obklad dle výběru investora</t>
  </si>
  <si>
    <t>ztratné na spárořezu kalkulované 20%:</t>
  </si>
  <si>
    <t>1,2*35,27</t>
  </si>
  <si>
    <t>781-02.R</t>
  </si>
  <si>
    <t>Detaily k obkladům, lišty, silikony, apod.</t>
  </si>
  <si>
    <t>998781201R00</t>
  </si>
  <si>
    <t>Přesun hmot pro obklady keramické, výšky do 6 m</t>
  </si>
  <si>
    <t>784450060RA0</t>
  </si>
  <si>
    <t>Malba ze směsi, penetrace 1x,bílá 1x</t>
  </si>
  <si>
    <t>SDK podhledy+příčky nad obkladem:</t>
  </si>
  <si>
    <t>celkem:22,3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</si>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</sst>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2D54816F-1FE3-42D2-A866-93EE982755A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C75FA-74D5-48B0-B46F-792A6228194D}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C25A5-F961-4D1B-A78D-DD793DE9382F}">
  <sheetPr codeName="List5112">
    <tabColor rgb="FF66FF66"/>
  </sheetPr>
  <dimension ref="A1:O73"/>
  <sheetViews>
    <sheetView showGridLines="0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5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 x14ac:dyDescent="0.25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 t="s">
        <v>55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SUMIF(F47:F69,A16,I47:I69)+SUMIF(F47:F69,"PSU",I47:I69)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SUMIF(F47:F69,A17,I47:I69)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SUMIF(F47:F69,A18,I47:I69)</f>
        <v>0</v>
      </c>
      <c r="J18" s="82"/>
    </row>
    <row r="19" spans="1:10" ht="23.25" customHeight="1" x14ac:dyDescent="0.25">
      <c r="A19" s="192" t="s">
        <v>108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SUMIF(F47:F69,A19,I47:I69)</f>
        <v>0</v>
      </c>
      <c r="J19" s="82"/>
    </row>
    <row r="20" spans="1:10" ht="23.25" customHeight="1" x14ac:dyDescent="0.25">
      <c r="A20" s="192" t="s">
        <v>109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SUMIF(F47:F69,A20,I47:I69)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45707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57</v>
      </c>
      <c r="C39" s="137" t="s">
        <v>46</v>
      </c>
      <c r="D39" s="138"/>
      <c r="E39" s="138"/>
      <c r="F39" s="146">
        <f>'Rozpočet Pol'!AC418</f>
        <v>0</v>
      </c>
      <c r="G39" s="147">
        <f>'Rozpočet Pol'!AD418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5">
      <c r="A40" s="130"/>
      <c r="B40" s="140" t="s">
        <v>58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60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61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62</v>
      </c>
      <c r="C47" s="174" t="s">
        <v>63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64</v>
      </c>
      <c r="C48" s="164" t="s">
        <v>65</v>
      </c>
      <c r="D48" s="166"/>
      <c r="E48" s="166"/>
      <c r="F48" s="182" t="s">
        <v>23</v>
      </c>
      <c r="G48" s="183"/>
      <c r="H48" s="183"/>
      <c r="I48" s="184">
        <f>'Rozpočet Pol'!G51</f>
        <v>0</v>
      </c>
      <c r="J48" s="184"/>
    </row>
    <row r="49" spans="1:10" ht="25.5" customHeight="1" x14ac:dyDescent="0.25">
      <c r="A49" s="162"/>
      <c r="B49" s="165" t="s">
        <v>66</v>
      </c>
      <c r="C49" s="164" t="s">
        <v>67</v>
      </c>
      <c r="D49" s="166"/>
      <c r="E49" s="166"/>
      <c r="F49" s="182" t="s">
        <v>23</v>
      </c>
      <c r="G49" s="183"/>
      <c r="H49" s="183"/>
      <c r="I49" s="184">
        <f>'Rozpočet Pol'!G80</f>
        <v>0</v>
      </c>
      <c r="J49" s="184"/>
    </row>
    <row r="50" spans="1:10" ht="25.5" customHeight="1" x14ac:dyDescent="0.25">
      <c r="A50" s="162"/>
      <c r="B50" s="165" t="s">
        <v>68</v>
      </c>
      <c r="C50" s="164" t="s">
        <v>69</v>
      </c>
      <c r="D50" s="166"/>
      <c r="E50" s="166"/>
      <c r="F50" s="182" t="s">
        <v>23</v>
      </c>
      <c r="G50" s="183"/>
      <c r="H50" s="183"/>
      <c r="I50" s="184">
        <f>'Rozpočet Pol'!G84</f>
        <v>0</v>
      </c>
      <c r="J50" s="184"/>
    </row>
    <row r="51" spans="1:10" ht="25.5" customHeight="1" x14ac:dyDescent="0.25">
      <c r="A51" s="162"/>
      <c r="B51" s="165" t="s">
        <v>70</v>
      </c>
      <c r="C51" s="164" t="s">
        <v>71</v>
      </c>
      <c r="D51" s="166"/>
      <c r="E51" s="166"/>
      <c r="F51" s="182" t="s">
        <v>23</v>
      </c>
      <c r="G51" s="183"/>
      <c r="H51" s="183"/>
      <c r="I51" s="184">
        <f>'Rozpočet Pol'!G110</f>
        <v>0</v>
      </c>
      <c r="J51" s="184"/>
    </row>
    <row r="52" spans="1:10" ht="25.5" customHeight="1" x14ac:dyDescent="0.25">
      <c r="A52" s="162"/>
      <c r="B52" s="165" t="s">
        <v>72</v>
      </c>
      <c r="C52" s="164" t="s">
        <v>73</v>
      </c>
      <c r="D52" s="166"/>
      <c r="E52" s="166"/>
      <c r="F52" s="182" t="s">
        <v>23</v>
      </c>
      <c r="G52" s="183"/>
      <c r="H52" s="183"/>
      <c r="I52" s="184">
        <f>'Rozpočet Pol'!G137</f>
        <v>0</v>
      </c>
      <c r="J52" s="184"/>
    </row>
    <row r="53" spans="1:10" ht="25.5" customHeight="1" x14ac:dyDescent="0.25">
      <c r="A53" s="162"/>
      <c r="B53" s="165" t="s">
        <v>74</v>
      </c>
      <c r="C53" s="164" t="s">
        <v>75</v>
      </c>
      <c r="D53" s="166"/>
      <c r="E53" s="166"/>
      <c r="F53" s="182" t="s">
        <v>23</v>
      </c>
      <c r="G53" s="183"/>
      <c r="H53" s="183"/>
      <c r="I53" s="184">
        <f>'Rozpočet Pol'!G145</f>
        <v>0</v>
      </c>
      <c r="J53" s="184"/>
    </row>
    <row r="54" spans="1:10" ht="25.5" customHeight="1" x14ac:dyDescent="0.25">
      <c r="A54" s="162"/>
      <c r="B54" s="165" t="s">
        <v>76</v>
      </c>
      <c r="C54" s="164" t="s">
        <v>77</v>
      </c>
      <c r="D54" s="166"/>
      <c r="E54" s="166"/>
      <c r="F54" s="182" t="s">
        <v>23</v>
      </c>
      <c r="G54" s="183"/>
      <c r="H54" s="183"/>
      <c r="I54" s="184">
        <f>'Rozpočet Pol'!G165</f>
        <v>0</v>
      </c>
      <c r="J54" s="184"/>
    </row>
    <row r="55" spans="1:10" ht="25.5" customHeight="1" x14ac:dyDescent="0.25">
      <c r="A55" s="162"/>
      <c r="B55" s="165" t="s">
        <v>78</v>
      </c>
      <c r="C55" s="164" t="s">
        <v>79</v>
      </c>
      <c r="D55" s="166"/>
      <c r="E55" s="166"/>
      <c r="F55" s="182" t="s">
        <v>23</v>
      </c>
      <c r="G55" s="183"/>
      <c r="H55" s="183"/>
      <c r="I55" s="184">
        <f>'Rozpočet Pol'!G174</f>
        <v>0</v>
      </c>
      <c r="J55" s="184"/>
    </row>
    <row r="56" spans="1:10" ht="25.5" customHeight="1" x14ac:dyDescent="0.25">
      <c r="A56" s="162"/>
      <c r="B56" s="165" t="s">
        <v>80</v>
      </c>
      <c r="C56" s="164" t="s">
        <v>81</v>
      </c>
      <c r="D56" s="166"/>
      <c r="E56" s="166"/>
      <c r="F56" s="182" t="s">
        <v>23</v>
      </c>
      <c r="G56" s="183"/>
      <c r="H56" s="183"/>
      <c r="I56" s="184">
        <f>'Rozpočet Pol'!G178</f>
        <v>0</v>
      </c>
      <c r="J56" s="184"/>
    </row>
    <row r="57" spans="1:10" ht="25.5" customHeight="1" x14ac:dyDescent="0.25">
      <c r="A57" s="162"/>
      <c r="B57" s="165" t="s">
        <v>82</v>
      </c>
      <c r="C57" s="164" t="s">
        <v>83</v>
      </c>
      <c r="D57" s="166"/>
      <c r="E57" s="166"/>
      <c r="F57" s="182" t="s">
        <v>23</v>
      </c>
      <c r="G57" s="183"/>
      <c r="H57" s="183"/>
      <c r="I57" s="184">
        <f>'Rozpočet Pol'!G181</f>
        <v>0</v>
      </c>
      <c r="J57" s="184"/>
    </row>
    <row r="58" spans="1:10" ht="25.5" customHeight="1" x14ac:dyDescent="0.25">
      <c r="A58" s="162"/>
      <c r="B58" s="165" t="s">
        <v>84</v>
      </c>
      <c r="C58" s="164" t="s">
        <v>85</v>
      </c>
      <c r="D58" s="166"/>
      <c r="E58" s="166"/>
      <c r="F58" s="182" t="s">
        <v>24</v>
      </c>
      <c r="G58" s="183"/>
      <c r="H58" s="183"/>
      <c r="I58" s="184">
        <f>'Rozpočet Pol'!G185</f>
        <v>0</v>
      </c>
      <c r="J58" s="184"/>
    </row>
    <row r="59" spans="1:10" ht="25.5" customHeight="1" x14ac:dyDescent="0.25">
      <c r="A59" s="162"/>
      <c r="B59" s="165" t="s">
        <v>86</v>
      </c>
      <c r="C59" s="164" t="s">
        <v>87</v>
      </c>
      <c r="D59" s="166"/>
      <c r="E59" s="166"/>
      <c r="F59" s="182" t="s">
        <v>24</v>
      </c>
      <c r="G59" s="183"/>
      <c r="H59" s="183"/>
      <c r="I59" s="184">
        <f>'Rozpočet Pol'!G198</f>
        <v>0</v>
      </c>
      <c r="J59" s="184"/>
    </row>
    <row r="60" spans="1:10" ht="25.5" customHeight="1" x14ac:dyDescent="0.25">
      <c r="A60" s="162"/>
      <c r="B60" s="165" t="s">
        <v>88</v>
      </c>
      <c r="C60" s="164" t="s">
        <v>89</v>
      </c>
      <c r="D60" s="166"/>
      <c r="E60" s="166"/>
      <c r="F60" s="182" t="s">
        <v>24</v>
      </c>
      <c r="G60" s="183"/>
      <c r="H60" s="183"/>
      <c r="I60" s="184">
        <f>'Rozpočet Pol'!G204</f>
        <v>0</v>
      </c>
      <c r="J60" s="184"/>
    </row>
    <row r="61" spans="1:10" ht="25.5" customHeight="1" x14ac:dyDescent="0.25">
      <c r="A61" s="162"/>
      <c r="B61" s="165" t="s">
        <v>90</v>
      </c>
      <c r="C61" s="164" t="s">
        <v>91</v>
      </c>
      <c r="D61" s="166"/>
      <c r="E61" s="166"/>
      <c r="F61" s="182" t="s">
        <v>24</v>
      </c>
      <c r="G61" s="183"/>
      <c r="H61" s="183"/>
      <c r="I61" s="184">
        <f>'Rozpočet Pol'!G241</f>
        <v>0</v>
      </c>
      <c r="J61" s="184"/>
    </row>
    <row r="62" spans="1:10" ht="25.5" customHeight="1" x14ac:dyDescent="0.25">
      <c r="A62" s="162"/>
      <c r="B62" s="165" t="s">
        <v>92</v>
      </c>
      <c r="C62" s="164" t="s">
        <v>93</v>
      </c>
      <c r="D62" s="166"/>
      <c r="E62" s="166"/>
      <c r="F62" s="182" t="s">
        <v>24</v>
      </c>
      <c r="G62" s="183"/>
      <c r="H62" s="183"/>
      <c r="I62" s="184">
        <f>'Rozpočet Pol'!G268</f>
        <v>0</v>
      </c>
      <c r="J62" s="184"/>
    </row>
    <row r="63" spans="1:10" ht="25.5" customHeight="1" x14ac:dyDescent="0.25">
      <c r="A63" s="162"/>
      <c r="B63" s="165" t="s">
        <v>94</v>
      </c>
      <c r="C63" s="164" t="s">
        <v>95</v>
      </c>
      <c r="D63" s="166"/>
      <c r="E63" s="166"/>
      <c r="F63" s="182" t="s">
        <v>24</v>
      </c>
      <c r="G63" s="183"/>
      <c r="H63" s="183"/>
      <c r="I63" s="184">
        <f>'Rozpočet Pol'!G355</f>
        <v>0</v>
      </c>
      <c r="J63" s="184"/>
    </row>
    <row r="64" spans="1:10" ht="25.5" customHeight="1" x14ac:dyDescent="0.25">
      <c r="A64" s="162"/>
      <c r="B64" s="165" t="s">
        <v>96</v>
      </c>
      <c r="C64" s="164" t="s">
        <v>97</v>
      </c>
      <c r="D64" s="166"/>
      <c r="E64" s="166"/>
      <c r="F64" s="182" t="s">
        <v>24</v>
      </c>
      <c r="G64" s="183"/>
      <c r="H64" s="183"/>
      <c r="I64" s="184">
        <f>'Rozpočet Pol'!G367</f>
        <v>0</v>
      </c>
      <c r="J64" s="184"/>
    </row>
    <row r="65" spans="1:10" ht="25.5" customHeight="1" x14ac:dyDescent="0.25">
      <c r="A65" s="162"/>
      <c r="B65" s="165" t="s">
        <v>98</v>
      </c>
      <c r="C65" s="164" t="s">
        <v>99</v>
      </c>
      <c r="D65" s="166"/>
      <c r="E65" s="166"/>
      <c r="F65" s="182" t="s">
        <v>24</v>
      </c>
      <c r="G65" s="183"/>
      <c r="H65" s="183"/>
      <c r="I65" s="184">
        <f>'Rozpočet Pol'!G372</f>
        <v>0</v>
      </c>
      <c r="J65" s="184"/>
    </row>
    <row r="66" spans="1:10" ht="25.5" customHeight="1" x14ac:dyDescent="0.25">
      <c r="A66" s="162"/>
      <c r="B66" s="165" t="s">
        <v>100</v>
      </c>
      <c r="C66" s="164" t="s">
        <v>101</v>
      </c>
      <c r="D66" s="166"/>
      <c r="E66" s="166"/>
      <c r="F66" s="182" t="s">
        <v>24</v>
      </c>
      <c r="G66" s="183"/>
      <c r="H66" s="183"/>
      <c r="I66" s="184">
        <f>'Rozpočet Pol'!G376</f>
        <v>0</v>
      </c>
      <c r="J66" s="184"/>
    </row>
    <row r="67" spans="1:10" ht="25.5" customHeight="1" x14ac:dyDescent="0.25">
      <c r="A67" s="162"/>
      <c r="B67" s="165" t="s">
        <v>102</v>
      </c>
      <c r="C67" s="164" t="s">
        <v>103</v>
      </c>
      <c r="D67" s="166"/>
      <c r="E67" s="166"/>
      <c r="F67" s="182" t="s">
        <v>24</v>
      </c>
      <c r="G67" s="183"/>
      <c r="H67" s="183"/>
      <c r="I67" s="184">
        <f>'Rozpočet Pol'!G383</f>
        <v>0</v>
      </c>
      <c r="J67" s="184"/>
    </row>
    <row r="68" spans="1:10" ht="25.5" customHeight="1" x14ac:dyDescent="0.25">
      <c r="A68" s="162"/>
      <c r="B68" s="165" t="s">
        <v>104</v>
      </c>
      <c r="C68" s="164" t="s">
        <v>105</v>
      </c>
      <c r="D68" s="166"/>
      <c r="E68" s="166"/>
      <c r="F68" s="182" t="s">
        <v>24</v>
      </c>
      <c r="G68" s="183"/>
      <c r="H68" s="183"/>
      <c r="I68" s="184">
        <f>'Rozpočet Pol'!G392</f>
        <v>0</v>
      </c>
      <c r="J68" s="184"/>
    </row>
    <row r="69" spans="1:10" ht="25.5" customHeight="1" x14ac:dyDescent="0.25">
      <c r="A69" s="162"/>
      <c r="B69" s="176" t="s">
        <v>106</v>
      </c>
      <c r="C69" s="177" t="s">
        <v>107</v>
      </c>
      <c r="D69" s="178"/>
      <c r="E69" s="178"/>
      <c r="F69" s="185" t="s">
        <v>24</v>
      </c>
      <c r="G69" s="186"/>
      <c r="H69" s="186"/>
      <c r="I69" s="187">
        <f>'Rozpočet Pol'!G413</f>
        <v>0</v>
      </c>
      <c r="J69" s="187"/>
    </row>
    <row r="70" spans="1:10" ht="25.5" customHeight="1" x14ac:dyDescent="0.25">
      <c r="A70" s="163"/>
      <c r="B70" s="169" t="s">
        <v>1</v>
      </c>
      <c r="C70" s="169"/>
      <c r="D70" s="170"/>
      <c r="E70" s="170"/>
      <c r="F70" s="188"/>
      <c r="G70" s="189"/>
      <c r="H70" s="189"/>
      <c r="I70" s="190">
        <f>SUM(I47:I69)</f>
        <v>0</v>
      </c>
      <c r="J70" s="190"/>
    </row>
    <row r="71" spans="1:10" x14ac:dyDescent="0.25">
      <c r="F71" s="191"/>
      <c r="G71" s="129"/>
      <c r="H71" s="191"/>
      <c r="I71" s="129"/>
      <c r="J71" s="129"/>
    </row>
    <row r="72" spans="1:10" x14ac:dyDescent="0.25">
      <c r="F72" s="191"/>
      <c r="G72" s="129"/>
      <c r="H72" s="191"/>
      <c r="I72" s="129"/>
      <c r="J72" s="129"/>
    </row>
    <row r="73" spans="1:10" x14ac:dyDescent="0.25">
      <c r="F73" s="191"/>
      <c r="G73" s="129"/>
      <c r="H73" s="191"/>
      <c r="I73" s="129"/>
      <c r="J7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7">
    <mergeCell ref="I69:J69"/>
    <mergeCell ref="C69:E69"/>
    <mergeCell ref="I70:J70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A703D-5E99-475E-84E9-E7F35C1A7447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1AA1-FC3E-4FFD-BB62-D8CC5B19C075}">
  <sheetPr>
    <outlinePr summaryBelow="0"/>
  </sheetPr>
  <dimension ref="A1:BH428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111</v>
      </c>
    </row>
    <row r="2" spans="1:60" ht="25.05" customHeight="1" x14ac:dyDescent="0.25">
      <c r="A2" s="201" t="s">
        <v>110</v>
      </c>
      <c r="B2" s="195"/>
      <c r="C2" s="196" t="s">
        <v>46</v>
      </c>
      <c r="D2" s="197"/>
      <c r="E2" s="197"/>
      <c r="F2" s="197"/>
      <c r="G2" s="203"/>
      <c r="AE2" t="s">
        <v>112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113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114</v>
      </c>
    </row>
    <row r="5" spans="1:60" hidden="1" x14ac:dyDescent="0.25">
      <c r="A5" s="205" t="s">
        <v>115</v>
      </c>
      <c r="B5" s="206"/>
      <c r="C5" s="207"/>
      <c r="D5" s="208"/>
      <c r="E5" s="208"/>
      <c r="F5" s="208"/>
      <c r="G5" s="209"/>
      <c r="AE5" t="s">
        <v>116</v>
      </c>
    </row>
    <row r="7" spans="1:60" ht="39.6" x14ac:dyDescent="0.25">
      <c r="A7" s="214" t="s">
        <v>117</v>
      </c>
      <c r="B7" s="215" t="s">
        <v>118</v>
      </c>
      <c r="C7" s="215" t="s">
        <v>119</v>
      </c>
      <c r="D7" s="214" t="s">
        <v>120</v>
      </c>
      <c r="E7" s="214" t="s">
        <v>121</v>
      </c>
      <c r="F7" s="210" t="s">
        <v>122</v>
      </c>
      <c r="G7" s="235" t="s">
        <v>28</v>
      </c>
      <c r="H7" s="236" t="s">
        <v>29</v>
      </c>
      <c r="I7" s="236" t="s">
        <v>123</v>
      </c>
      <c r="J7" s="236" t="s">
        <v>30</v>
      </c>
      <c r="K7" s="236" t="s">
        <v>124</v>
      </c>
      <c r="L7" s="236" t="s">
        <v>125</v>
      </c>
      <c r="M7" s="236" t="s">
        <v>126</v>
      </c>
      <c r="N7" s="236" t="s">
        <v>127</v>
      </c>
      <c r="O7" s="236" t="s">
        <v>128</v>
      </c>
      <c r="P7" s="236" t="s">
        <v>129</v>
      </c>
      <c r="Q7" s="236" t="s">
        <v>130</v>
      </c>
      <c r="R7" s="236" t="s">
        <v>131</v>
      </c>
      <c r="S7" s="236" t="s">
        <v>132</v>
      </c>
      <c r="T7" s="236" t="s">
        <v>133</v>
      </c>
      <c r="U7" s="217" t="s">
        <v>134</v>
      </c>
    </row>
    <row r="8" spans="1:60" x14ac:dyDescent="0.25">
      <c r="A8" s="237" t="s">
        <v>135</v>
      </c>
      <c r="B8" s="238" t="s">
        <v>62</v>
      </c>
      <c r="C8" s="239" t="s">
        <v>63</v>
      </c>
      <c r="D8" s="240"/>
      <c r="E8" s="241"/>
      <c r="F8" s="242"/>
      <c r="G8" s="242">
        <f>SUMIF(AE9:AE50,"&lt;&gt;NOR",G9:G50)</f>
        <v>0</v>
      </c>
      <c r="H8" s="242"/>
      <c r="I8" s="242">
        <f>SUM(I9:I50)</f>
        <v>0</v>
      </c>
      <c r="J8" s="242"/>
      <c r="K8" s="242">
        <f>SUM(K9:K50)</f>
        <v>0</v>
      </c>
      <c r="L8" s="242"/>
      <c r="M8" s="242">
        <f>SUM(M9:M50)</f>
        <v>0</v>
      </c>
      <c r="N8" s="216"/>
      <c r="O8" s="216">
        <f>SUM(O9:O50)</f>
        <v>0</v>
      </c>
      <c r="P8" s="216"/>
      <c r="Q8" s="216">
        <f>SUM(Q9:Q50)</f>
        <v>0</v>
      </c>
      <c r="R8" s="216"/>
      <c r="S8" s="216"/>
      <c r="T8" s="237"/>
      <c r="U8" s="216">
        <f>SUM(U9:U50)</f>
        <v>0</v>
      </c>
      <c r="AE8" t="s">
        <v>136</v>
      </c>
    </row>
    <row r="9" spans="1:60" outlineLevel="1" x14ac:dyDescent="0.25">
      <c r="A9" s="212">
        <v>1</v>
      </c>
      <c r="B9" s="218" t="s">
        <v>137</v>
      </c>
      <c r="C9" s="264" t="s">
        <v>63</v>
      </c>
      <c r="D9" s="220" t="s">
        <v>137</v>
      </c>
      <c r="E9" s="228">
        <v>0</v>
      </c>
      <c r="F9" s="232">
        <f>H9+J9</f>
        <v>0</v>
      </c>
      <c r="G9" s="233">
        <f>ROUND(E9*F9,2)</f>
        <v>0</v>
      </c>
      <c r="H9" s="233"/>
      <c r="I9" s="233">
        <f>ROUND(E9*H9,2)</f>
        <v>0</v>
      </c>
      <c r="J9" s="233"/>
      <c r="K9" s="233">
        <f>ROUND(E9*J9,2)</f>
        <v>0</v>
      </c>
      <c r="L9" s="233">
        <v>21</v>
      </c>
      <c r="M9" s="233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</v>
      </c>
      <c r="U9" s="221">
        <f>ROUND(E9*T9,2)</f>
        <v>0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138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/>
      <c r="B10" s="218"/>
      <c r="C10" s="265" t="s">
        <v>139</v>
      </c>
      <c r="D10" s="223"/>
      <c r="E10" s="229"/>
      <c r="F10" s="233"/>
      <c r="G10" s="233"/>
      <c r="H10" s="233"/>
      <c r="I10" s="233"/>
      <c r="J10" s="233"/>
      <c r="K10" s="233"/>
      <c r="L10" s="233"/>
      <c r="M10" s="233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140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2"/>
      <c r="B11" s="218"/>
      <c r="C11" s="265" t="s">
        <v>141</v>
      </c>
      <c r="D11" s="223"/>
      <c r="E11" s="229"/>
      <c r="F11" s="233"/>
      <c r="G11" s="233"/>
      <c r="H11" s="233"/>
      <c r="I11" s="233"/>
      <c r="J11" s="233"/>
      <c r="K11" s="233"/>
      <c r="L11" s="233"/>
      <c r="M11" s="233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140</v>
      </c>
      <c r="AF11" s="211">
        <v>0</v>
      </c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2"/>
      <c r="B12" s="218"/>
      <c r="C12" s="265" t="s">
        <v>142</v>
      </c>
      <c r="D12" s="223"/>
      <c r="E12" s="229"/>
      <c r="F12" s="233"/>
      <c r="G12" s="233"/>
      <c r="H12" s="233"/>
      <c r="I12" s="233"/>
      <c r="J12" s="233"/>
      <c r="K12" s="233"/>
      <c r="L12" s="233"/>
      <c r="M12" s="233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140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2"/>
      <c r="B13" s="218"/>
      <c r="C13" s="265" t="s">
        <v>143</v>
      </c>
      <c r="D13" s="223"/>
      <c r="E13" s="229"/>
      <c r="F13" s="233"/>
      <c r="G13" s="233"/>
      <c r="H13" s="233"/>
      <c r="I13" s="233"/>
      <c r="J13" s="233"/>
      <c r="K13" s="233"/>
      <c r="L13" s="233"/>
      <c r="M13" s="233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140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2"/>
      <c r="B14" s="218"/>
      <c r="C14" s="265" t="s">
        <v>144</v>
      </c>
      <c r="D14" s="223"/>
      <c r="E14" s="229"/>
      <c r="F14" s="233"/>
      <c r="G14" s="233"/>
      <c r="H14" s="233"/>
      <c r="I14" s="233"/>
      <c r="J14" s="233"/>
      <c r="K14" s="233"/>
      <c r="L14" s="233"/>
      <c r="M14" s="233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140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2"/>
      <c r="B15" s="218"/>
      <c r="C15" s="265" t="s">
        <v>145</v>
      </c>
      <c r="D15" s="223"/>
      <c r="E15" s="229"/>
      <c r="F15" s="233"/>
      <c r="G15" s="233"/>
      <c r="H15" s="233"/>
      <c r="I15" s="233"/>
      <c r="J15" s="233"/>
      <c r="K15" s="233"/>
      <c r="L15" s="233"/>
      <c r="M15" s="233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140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/>
      <c r="B16" s="218"/>
      <c r="C16" s="265" t="s">
        <v>146</v>
      </c>
      <c r="D16" s="223"/>
      <c r="E16" s="229"/>
      <c r="F16" s="233"/>
      <c r="G16" s="233"/>
      <c r="H16" s="233"/>
      <c r="I16" s="233"/>
      <c r="J16" s="233"/>
      <c r="K16" s="233"/>
      <c r="L16" s="233"/>
      <c r="M16" s="233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140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/>
      <c r="B17" s="218"/>
      <c r="C17" s="265" t="s">
        <v>147</v>
      </c>
      <c r="D17" s="223"/>
      <c r="E17" s="229"/>
      <c r="F17" s="233"/>
      <c r="G17" s="233"/>
      <c r="H17" s="233"/>
      <c r="I17" s="233"/>
      <c r="J17" s="233"/>
      <c r="K17" s="233"/>
      <c r="L17" s="233"/>
      <c r="M17" s="233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140</v>
      </c>
      <c r="AF17" s="211">
        <v>0</v>
      </c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/>
      <c r="B18" s="218"/>
      <c r="C18" s="265" t="s">
        <v>148</v>
      </c>
      <c r="D18" s="223"/>
      <c r="E18" s="229"/>
      <c r="F18" s="233"/>
      <c r="G18" s="233"/>
      <c r="H18" s="233"/>
      <c r="I18" s="233"/>
      <c r="J18" s="233"/>
      <c r="K18" s="233"/>
      <c r="L18" s="233"/>
      <c r="M18" s="233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140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2"/>
      <c r="B19" s="218"/>
      <c r="C19" s="265" t="s">
        <v>149</v>
      </c>
      <c r="D19" s="223"/>
      <c r="E19" s="229"/>
      <c r="F19" s="233"/>
      <c r="G19" s="233"/>
      <c r="H19" s="233"/>
      <c r="I19" s="233"/>
      <c r="J19" s="233"/>
      <c r="K19" s="233"/>
      <c r="L19" s="233"/>
      <c r="M19" s="233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140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/>
      <c r="B20" s="218"/>
      <c r="C20" s="265" t="s">
        <v>150</v>
      </c>
      <c r="D20" s="223"/>
      <c r="E20" s="229"/>
      <c r="F20" s="233"/>
      <c r="G20" s="233"/>
      <c r="H20" s="233"/>
      <c r="I20" s="233"/>
      <c r="J20" s="233"/>
      <c r="K20" s="233"/>
      <c r="L20" s="233"/>
      <c r="M20" s="233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140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/>
      <c r="B21" s="218"/>
      <c r="C21" s="265" t="s">
        <v>151</v>
      </c>
      <c r="D21" s="223"/>
      <c r="E21" s="229"/>
      <c r="F21" s="233"/>
      <c r="G21" s="233"/>
      <c r="H21" s="233"/>
      <c r="I21" s="233"/>
      <c r="J21" s="233"/>
      <c r="K21" s="233"/>
      <c r="L21" s="233"/>
      <c r="M21" s="233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140</v>
      </c>
      <c r="AF21" s="211">
        <v>0</v>
      </c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2"/>
      <c r="B22" s="218"/>
      <c r="C22" s="265" t="s">
        <v>152</v>
      </c>
      <c r="D22" s="223"/>
      <c r="E22" s="229"/>
      <c r="F22" s="233"/>
      <c r="G22" s="233"/>
      <c r="H22" s="233"/>
      <c r="I22" s="233"/>
      <c r="J22" s="233"/>
      <c r="K22" s="233"/>
      <c r="L22" s="233"/>
      <c r="M22" s="233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140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/>
      <c r="B23" s="218"/>
      <c r="C23" s="265" t="s">
        <v>153</v>
      </c>
      <c r="D23" s="223"/>
      <c r="E23" s="229"/>
      <c r="F23" s="233"/>
      <c r="G23" s="233"/>
      <c r="H23" s="233"/>
      <c r="I23" s="233"/>
      <c r="J23" s="233"/>
      <c r="K23" s="233"/>
      <c r="L23" s="233"/>
      <c r="M23" s="233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140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2"/>
      <c r="B24" s="218"/>
      <c r="C24" s="265" t="s">
        <v>154</v>
      </c>
      <c r="D24" s="223"/>
      <c r="E24" s="229"/>
      <c r="F24" s="233"/>
      <c r="G24" s="233"/>
      <c r="H24" s="233"/>
      <c r="I24" s="233"/>
      <c r="J24" s="233"/>
      <c r="K24" s="233"/>
      <c r="L24" s="233"/>
      <c r="M24" s="233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140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2"/>
      <c r="B25" s="218"/>
      <c r="C25" s="265" t="s">
        <v>155</v>
      </c>
      <c r="D25" s="223"/>
      <c r="E25" s="229"/>
      <c r="F25" s="233"/>
      <c r="G25" s="233"/>
      <c r="H25" s="233"/>
      <c r="I25" s="233"/>
      <c r="J25" s="233"/>
      <c r="K25" s="233"/>
      <c r="L25" s="233"/>
      <c r="M25" s="233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140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2"/>
      <c r="B26" s="218"/>
      <c r="C26" s="265" t="s">
        <v>156</v>
      </c>
      <c r="D26" s="223"/>
      <c r="E26" s="229"/>
      <c r="F26" s="233"/>
      <c r="G26" s="233"/>
      <c r="H26" s="233"/>
      <c r="I26" s="233"/>
      <c r="J26" s="233"/>
      <c r="K26" s="233"/>
      <c r="L26" s="233"/>
      <c r="M26" s="233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140</v>
      </c>
      <c r="AF26" s="211">
        <v>0</v>
      </c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/>
      <c r="B27" s="218"/>
      <c r="C27" s="265" t="s">
        <v>157</v>
      </c>
      <c r="D27" s="223"/>
      <c r="E27" s="229"/>
      <c r="F27" s="233"/>
      <c r="G27" s="233"/>
      <c r="H27" s="233"/>
      <c r="I27" s="233"/>
      <c r="J27" s="233"/>
      <c r="K27" s="233"/>
      <c r="L27" s="233"/>
      <c r="M27" s="233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140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2"/>
      <c r="B28" s="218"/>
      <c r="C28" s="265" t="s">
        <v>158</v>
      </c>
      <c r="D28" s="223"/>
      <c r="E28" s="229"/>
      <c r="F28" s="233"/>
      <c r="G28" s="233"/>
      <c r="H28" s="233"/>
      <c r="I28" s="233"/>
      <c r="J28" s="233"/>
      <c r="K28" s="233"/>
      <c r="L28" s="233"/>
      <c r="M28" s="233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140</v>
      </c>
      <c r="AF28" s="211">
        <v>0</v>
      </c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2"/>
      <c r="B29" s="218"/>
      <c r="C29" s="265" t="s">
        <v>159</v>
      </c>
      <c r="D29" s="223"/>
      <c r="E29" s="229"/>
      <c r="F29" s="233"/>
      <c r="G29" s="233"/>
      <c r="H29" s="233"/>
      <c r="I29" s="233"/>
      <c r="J29" s="233"/>
      <c r="K29" s="233"/>
      <c r="L29" s="233"/>
      <c r="M29" s="233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140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/>
      <c r="B30" s="218"/>
      <c r="C30" s="265" t="s">
        <v>160</v>
      </c>
      <c r="D30" s="223"/>
      <c r="E30" s="229"/>
      <c r="F30" s="233"/>
      <c r="G30" s="233"/>
      <c r="H30" s="233"/>
      <c r="I30" s="233"/>
      <c r="J30" s="233"/>
      <c r="K30" s="233"/>
      <c r="L30" s="233"/>
      <c r="M30" s="233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140</v>
      </c>
      <c r="AF30" s="211">
        <v>0</v>
      </c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2"/>
      <c r="B31" s="218"/>
      <c r="C31" s="265" t="s">
        <v>161</v>
      </c>
      <c r="D31" s="223"/>
      <c r="E31" s="229"/>
      <c r="F31" s="233"/>
      <c r="G31" s="233"/>
      <c r="H31" s="233"/>
      <c r="I31" s="233"/>
      <c r="J31" s="233"/>
      <c r="K31" s="233"/>
      <c r="L31" s="233"/>
      <c r="M31" s="233"/>
      <c r="N31" s="221"/>
      <c r="O31" s="221"/>
      <c r="P31" s="221"/>
      <c r="Q31" s="221"/>
      <c r="R31" s="221"/>
      <c r="S31" s="221"/>
      <c r="T31" s="222"/>
      <c r="U31" s="221"/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140</v>
      </c>
      <c r="AF31" s="211">
        <v>0</v>
      </c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/>
      <c r="B32" s="218"/>
      <c r="C32" s="265" t="s">
        <v>162</v>
      </c>
      <c r="D32" s="223"/>
      <c r="E32" s="229"/>
      <c r="F32" s="233"/>
      <c r="G32" s="233"/>
      <c r="H32" s="233"/>
      <c r="I32" s="233"/>
      <c r="J32" s="233"/>
      <c r="K32" s="233"/>
      <c r="L32" s="233"/>
      <c r="M32" s="233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140</v>
      </c>
      <c r="AF32" s="211">
        <v>0</v>
      </c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2"/>
      <c r="B33" s="218"/>
      <c r="C33" s="265" t="s">
        <v>163</v>
      </c>
      <c r="D33" s="223"/>
      <c r="E33" s="229"/>
      <c r="F33" s="233"/>
      <c r="G33" s="233"/>
      <c r="H33" s="233"/>
      <c r="I33" s="233"/>
      <c r="J33" s="233"/>
      <c r="K33" s="233"/>
      <c r="L33" s="233"/>
      <c r="M33" s="233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140</v>
      </c>
      <c r="AF33" s="211">
        <v>0</v>
      </c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/>
      <c r="B34" s="218"/>
      <c r="C34" s="265" t="s">
        <v>164</v>
      </c>
      <c r="D34" s="223"/>
      <c r="E34" s="229"/>
      <c r="F34" s="233"/>
      <c r="G34" s="233"/>
      <c r="H34" s="233"/>
      <c r="I34" s="233"/>
      <c r="J34" s="233"/>
      <c r="K34" s="233"/>
      <c r="L34" s="233"/>
      <c r="M34" s="233"/>
      <c r="N34" s="221"/>
      <c r="O34" s="221"/>
      <c r="P34" s="221"/>
      <c r="Q34" s="221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140</v>
      </c>
      <c r="AF34" s="211">
        <v>0</v>
      </c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2"/>
      <c r="B35" s="218"/>
      <c r="C35" s="265" t="s">
        <v>165</v>
      </c>
      <c r="D35" s="223"/>
      <c r="E35" s="229"/>
      <c r="F35" s="233"/>
      <c r="G35" s="233"/>
      <c r="H35" s="233"/>
      <c r="I35" s="233"/>
      <c r="J35" s="233"/>
      <c r="K35" s="233"/>
      <c r="L35" s="233"/>
      <c r="M35" s="233"/>
      <c r="N35" s="221"/>
      <c r="O35" s="221"/>
      <c r="P35" s="221"/>
      <c r="Q35" s="221"/>
      <c r="R35" s="221"/>
      <c r="S35" s="221"/>
      <c r="T35" s="222"/>
      <c r="U35" s="221"/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140</v>
      </c>
      <c r="AF35" s="211">
        <v>0</v>
      </c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/>
      <c r="B36" s="218"/>
      <c r="C36" s="265" t="s">
        <v>166</v>
      </c>
      <c r="D36" s="223"/>
      <c r="E36" s="229"/>
      <c r="F36" s="233"/>
      <c r="G36" s="233"/>
      <c r="H36" s="233"/>
      <c r="I36" s="233"/>
      <c r="J36" s="233"/>
      <c r="K36" s="233"/>
      <c r="L36" s="233"/>
      <c r="M36" s="233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140</v>
      </c>
      <c r="AF36" s="211">
        <v>0</v>
      </c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/>
      <c r="B37" s="218"/>
      <c r="C37" s="265" t="s">
        <v>167</v>
      </c>
      <c r="D37" s="223"/>
      <c r="E37" s="229"/>
      <c r="F37" s="233"/>
      <c r="G37" s="233"/>
      <c r="H37" s="233"/>
      <c r="I37" s="233"/>
      <c r="J37" s="233"/>
      <c r="K37" s="233"/>
      <c r="L37" s="233"/>
      <c r="M37" s="233"/>
      <c r="N37" s="221"/>
      <c r="O37" s="221"/>
      <c r="P37" s="221"/>
      <c r="Q37" s="221"/>
      <c r="R37" s="221"/>
      <c r="S37" s="221"/>
      <c r="T37" s="222"/>
      <c r="U37" s="221"/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140</v>
      </c>
      <c r="AF37" s="211">
        <v>0</v>
      </c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2"/>
      <c r="B38" s="218"/>
      <c r="C38" s="265" t="s">
        <v>168</v>
      </c>
      <c r="D38" s="223"/>
      <c r="E38" s="229"/>
      <c r="F38" s="233"/>
      <c r="G38" s="233"/>
      <c r="H38" s="233"/>
      <c r="I38" s="233"/>
      <c r="J38" s="233"/>
      <c r="K38" s="233"/>
      <c r="L38" s="233"/>
      <c r="M38" s="233"/>
      <c r="N38" s="221"/>
      <c r="O38" s="221"/>
      <c r="P38" s="221"/>
      <c r="Q38" s="221"/>
      <c r="R38" s="221"/>
      <c r="S38" s="221"/>
      <c r="T38" s="222"/>
      <c r="U38" s="221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140</v>
      </c>
      <c r="AF38" s="211">
        <v>0</v>
      </c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2"/>
      <c r="B39" s="218"/>
      <c r="C39" s="265" t="s">
        <v>169</v>
      </c>
      <c r="D39" s="223"/>
      <c r="E39" s="229"/>
      <c r="F39" s="233"/>
      <c r="G39" s="233"/>
      <c r="H39" s="233"/>
      <c r="I39" s="233"/>
      <c r="J39" s="233"/>
      <c r="K39" s="233"/>
      <c r="L39" s="233"/>
      <c r="M39" s="233"/>
      <c r="N39" s="221"/>
      <c r="O39" s="221"/>
      <c r="P39" s="221"/>
      <c r="Q39" s="221"/>
      <c r="R39" s="221"/>
      <c r="S39" s="221"/>
      <c r="T39" s="222"/>
      <c r="U39" s="22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140</v>
      </c>
      <c r="AF39" s="211">
        <v>0</v>
      </c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2"/>
      <c r="B40" s="218"/>
      <c r="C40" s="265" t="s">
        <v>170</v>
      </c>
      <c r="D40" s="223"/>
      <c r="E40" s="229"/>
      <c r="F40" s="233"/>
      <c r="G40" s="233"/>
      <c r="H40" s="233"/>
      <c r="I40" s="233"/>
      <c r="J40" s="233"/>
      <c r="K40" s="233"/>
      <c r="L40" s="233"/>
      <c r="M40" s="233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140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12"/>
      <c r="B41" s="218"/>
      <c r="C41" s="265" t="s">
        <v>171</v>
      </c>
      <c r="D41" s="223"/>
      <c r="E41" s="229"/>
      <c r="F41" s="233"/>
      <c r="G41" s="233"/>
      <c r="H41" s="233"/>
      <c r="I41" s="233"/>
      <c r="J41" s="233"/>
      <c r="K41" s="233"/>
      <c r="L41" s="233"/>
      <c r="M41" s="233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140</v>
      </c>
      <c r="AF41" s="211">
        <v>0</v>
      </c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/>
      <c r="B42" s="218"/>
      <c r="C42" s="265" t="s">
        <v>172</v>
      </c>
      <c r="D42" s="223"/>
      <c r="E42" s="229"/>
      <c r="F42" s="233"/>
      <c r="G42" s="233"/>
      <c r="H42" s="233"/>
      <c r="I42" s="233"/>
      <c r="J42" s="233"/>
      <c r="K42" s="233"/>
      <c r="L42" s="233"/>
      <c r="M42" s="233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140</v>
      </c>
      <c r="AF42" s="211">
        <v>0</v>
      </c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2"/>
      <c r="B43" s="218"/>
      <c r="C43" s="265" t="s">
        <v>173</v>
      </c>
      <c r="D43" s="223"/>
      <c r="E43" s="229"/>
      <c r="F43" s="233"/>
      <c r="G43" s="233"/>
      <c r="H43" s="233"/>
      <c r="I43" s="233"/>
      <c r="J43" s="233"/>
      <c r="K43" s="233"/>
      <c r="L43" s="233"/>
      <c r="M43" s="233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140</v>
      </c>
      <c r="AF43" s="211">
        <v>0</v>
      </c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/>
      <c r="B44" s="218"/>
      <c r="C44" s="265" t="s">
        <v>174</v>
      </c>
      <c r="D44" s="223"/>
      <c r="E44" s="229"/>
      <c r="F44" s="233"/>
      <c r="G44" s="233"/>
      <c r="H44" s="233"/>
      <c r="I44" s="233"/>
      <c r="J44" s="233"/>
      <c r="K44" s="233"/>
      <c r="L44" s="233"/>
      <c r="M44" s="233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140</v>
      </c>
      <c r="AF44" s="211">
        <v>0</v>
      </c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0.399999999999999" outlineLevel="1" x14ac:dyDescent="0.25">
      <c r="A45" s="212"/>
      <c r="B45" s="218"/>
      <c r="C45" s="265" t="s">
        <v>175</v>
      </c>
      <c r="D45" s="223"/>
      <c r="E45" s="229"/>
      <c r="F45" s="233"/>
      <c r="G45" s="233"/>
      <c r="H45" s="233"/>
      <c r="I45" s="233"/>
      <c r="J45" s="233"/>
      <c r="K45" s="233"/>
      <c r="L45" s="233"/>
      <c r="M45" s="233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140</v>
      </c>
      <c r="AF45" s="211">
        <v>0</v>
      </c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/>
      <c r="B46" s="218"/>
      <c r="C46" s="265" t="s">
        <v>176</v>
      </c>
      <c r="D46" s="223"/>
      <c r="E46" s="229"/>
      <c r="F46" s="233"/>
      <c r="G46" s="233"/>
      <c r="H46" s="233"/>
      <c r="I46" s="233"/>
      <c r="J46" s="233"/>
      <c r="K46" s="233"/>
      <c r="L46" s="233"/>
      <c r="M46" s="233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140</v>
      </c>
      <c r="AF46" s="211">
        <v>0</v>
      </c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0.399999999999999" outlineLevel="1" x14ac:dyDescent="0.25">
      <c r="A47" s="212"/>
      <c r="B47" s="218"/>
      <c r="C47" s="265" t="s">
        <v>177</v>
      </c>
      <c r="D47" s="223"/>
      <c r="E47" s="229"/>
      <c r="F47" s="233"/>
      <c r="G47" s="233"/>
      <c r="H47" s="233"/>
      <c r="I47" s="233"/>
      <c r="J47" s="233"/>
      <c r="K47" s="233"/>
      <c r="L47" s="233"/>
      <c r="M47" s="233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140</v>
      </c>
      <c r="AF47" s="211">
        <v>0</v>
      </c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0.399999999999999" outlineLevel="1" x14ac:dyDescent="0.25">
      <c r="A48" s="212"/>
      <c r="B48" s="218"/>
      <c r="C48" s="265" t="s">
        <v>178</v>
      </c>
      <c r="D48" s="223"/>
      <c r="E48" s="229"/>
      <c r="F48" s="233"/>
      <c r="G48" s="233"/>
      <c r="H48" s="233"/>
      <c r="I48" s="233"/>
      <c r="J48" s="233"/>
      <c r="K48" s="233"/>
      <c r="L48" s="233"/>
      <c r="M48" s="233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140</v>
      </c>
      <c r="AF48" s="211">
        <v>0</v>
      </c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0.399999999999999" outlineLevel="1" x14ac:dyDescent="0.25">
      <c r="A49" s="212"/>
      <c r="B49" s="218"/>
      <c r="C49" s="265" t="s">
        <v>179</v>
      </c>
      <c r="D49" s="223"/>
      <c r="E49" s="229"/>
      <c r="F49" s="233"/>
      <c r="G49" s="233"/>
      <c r="H49" s="233"/>
      <c r="I49" s="233"/>
      <c r="J49" s="233"/>
      <c r="K49" s="233"/>
      <c r="L49" s="233"/>
      <c r="M49" s="233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140</v>
      </c>
      <c r="AF49" s="211">
        <v>0</v>
      </c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0.399999999999999" outlineLevel="1" x14ac:dyDescent="0.25">
      <c r="A50" s="212"/>
      <c r="B50" s="218"/>
      <c r="C50" s="265" t="s">
        <v>180</v>
      </c>
      <c r="D50" s="223"/>
      <c r="E50" s="229"/>
      <c r="F50" s="233"/>
      <c r="G50" s="233"/>
      <c r="H50" s="233"/>
      <c r="I50" s="233"/>
      <c r="J50" s="233"/>
      <c r="K50" s="233"/>
      <c r="L50" s="233"/>
      <c r="M50" s="233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140</v>
      </c>
      <c r="AF50" s="211">
        <v>0</v>
      </c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5">
      <c r="A51" s="213" t="s">
        <v>135</v>
      </c>
      <c r="B51" s="219" t="s">
        <v>64</v>
      </c>
      <c r="C51" s="266" t="s">
        <v>65</v>
      </c>
      <c r="D51" s="224"/>
      <c r="E51" s="230"/>
      <c r="F51" s="234"/>
      <c r="G51" s="234">
        <f>SUMIF(AE52:AE79,"&lt;&gt;NOR",G52:G79)</f>
        <v>0</v>
      </c>
      <c r="H51" s="234"/>
      <c r="I51" s="234">
        <f>SUM(I52:I79)</f>
        <v>0</v>
      </c>
      <c r="J51" s="234"/>
      <c r="K51" s="234">
        <f>SUM(K52:K79)</f>
        <v>0</v>
      </c>
      <c r="L51" s="234"/>
      <c r="M51" s="234">
        <f>SUM(M52:M79)</f>
        <v>0</v>
      </c>
      <c r="N51" s="225"/>
      <c r="O51" s="225">
        <f>SUM(O52:O79)</f>
        <v>2.31E-3</v>
      </c>
      <c r="P51" s="225"/>
      <c r="Q51" s="225">
        <f>SUM(Q52:Q79)</f>
        <v>0</v>
      </c>
      <c r="R51" s="225"/>
      <c r="S51" s="225"/>
      <c r="T51" s="226"/>
      <c r="U51" s="225">
        <f>SUM(U52:U79)</f>
        <v>25.63</v>
      </c>
      <c r="AE51" t="s">
        <v>136</v>
      </c>
    </row>
    <row r="52" spans="1:60" outlineLevel="1" x14ac:dyDescent="0.25">
      <c r="A52" s="212">
        <v>2</v>
      </c>
      <c r="B52" s="218" t="s">
        <v>181</v>
      </c>
      <c r="C52" s="264" t="s">
        <v>182</v>
      </c>
      <c r="D52" s="220" t="s">
        <v>137</v>
      </c>
      <c r="E52" s="228">
        <v>0</v>
      </c>
      <c r="F52" s="232">
        <f>H52+J52</f>
        <v>0</v>
      </c>
      <c r="G52" s="233">
        <f>ROUND(E52*F52,2)</f>
        <v>0</v>
      </c>
      <c r="H52" s="233"/>
      <c r="I52" s="233">
        <f>ROUND(E52*H52,2)</f>
        <v>0</v>
      </c>
      <c r="J52" s="233"/>
      <c r="K52" s="233">
        <f>ROUND(E52*J52,2)</f>
        <v>0</v>
      </c>
      <c r="L52" s="233">
        <v>21</v>
      </c>
      <c r="M52" s="233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0</v>
      </c>
      <c r="U52" s="221">
        <f>ROUND(E52*T52,2)</f>
        <v>0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138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2"/>
      <c r="B53" s="218"/>
      <c r="C53" s="265" t="s">
        <v>183</v>
      </c>
      <c r="D53" s="223"/>
      <c r="E53" s="229"/>
      <c r="F53" s="233"/>
      <c r="G53" s="233"/>
      <c r="H53" s="233"/>
      <c r="I53" s="233"/>
      <c r="J53" s="233"/>
      <c r="K53" s="233"/>
      <c r="L53" s="233"/>
      <c r="M53" s="233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140</v>
      </c>
      <c r="AF53" s="211">
        <v>0</v>
      </c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/>
      <c r="B54" s="218"/>
      <c r="C54" s="265" t="s">
        <v>184</v>
      </c>
      <c r="D54" s="223"/>
      <c r="E54" s="229"/>
      <c r="F54" s="233"/>
      <c r="G54" s="233"/>
      <c r="H54" s="233"/>
      <c r="I54" s="233"/>
      <c r="J54" s="233"/>
      <c r="K54" s="233"/>
      <c r="L54" s="233"/>
      <c r="M54" s="233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140</v>
      </c>
      <c r="AF54" s="211">
        <v>0</v>
      </c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12"/>
      <c r="B55" s="218"/>
      <c r="C55" s="265" t="s">
        <v>174</v>
      </c>
      <c r="D55" s="223"/>
      <c r="E55" s="229"/>
      <c r="F55" s="233"/>
      <c r="G55" s="233"/>
      <c r="H55" s="233"/>
      <c r="I55" s="233"/>
      <c r="J55" s="233"/>
      <c r="K55" s="233"/>
      <c r="L55" s="233"/>
      <c r="M55" s="233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140</v>
      </c>
      <c r="AF55" s="211">
        <v>0</v>
      </c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/>
      <c r="B56" s="218"/>
      <c r="C56" s="265" t="s">
        <v>185</v>
      </c>
      <c r="D56" s="223"/>
      <c r="E56" s="229"/>
      <c r="F56" s="233"/>
      <c r="G56" s="233"/>
      <c r="H56" s="233"/>
      <c r="I56" s="233"/>
      <c r="J56" s="233"/>
      <c r="K56" s="233"/>
      <c r="L56" s="233"/>
      <c r="M56" s="233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140</v>
      </c>
      <c r="AF56" s="211">
        <v>0</v>
      </c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2"/>
      <c r="B57" s="218"/>
      <c r="C57" s="265" t="s">
        <v>186</v>
      </c>
      <c r="D57" s="223"/>
      <c r="E57" s="229"/>
      <c r="F57" s="233"/>
      <c r="G57" s="233"/>
      <c r="H57" s="233"/>
      <c r="I57" s="233"/>
      <c r="J57" s="233"/>
      <c r="K57" s="233"/>
      <c r="L57" s="233"/>
      <c r="M57" s="233"/>
      <c r="N57" s="221"/>
      <c r="O57" s="221"/>
      <c r="P57" s="221"/>
      <c r="Q57" s="221"/>
      <c r="R57" s="221"/>
      <c r="S57" s="221"/>
      <c r="T57" s="222"/>
      <c r="U57" s="221"/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140</v>
      </c>
      <c r="AF57" s="211">
        <v>0</v>
      </c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2"/>
      <c r="B58" s="218"/>
      <c r="C58" s="265" t="s">
        <v>187</v>
      </c>
      <c r="D58" s="223"/>
      <c r="E58" s="229"/>
      <c r="F58" s="233"/>
      <c r="G58" s="233"/>
      <c r="H58" s="233"/>
      <c r="I58" s="233"/>
      <c r="J58" s="233"/>
      <c r="K58" s="233"/>
      <c r="L58" s="233"/>
      <c r="M58" s="233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140</v>
      </c>
      <c r="AF58" s="211">
        <v>0</v>
      </c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/>
      <c r="B59" s="218"/>
      <c r="C59" s="265" t="s">
        <v>174</v>
      </c>
      <c r="D59" s="223"/>
      <c r="E59" s="229"/>
      <c r="F59" s="233"/>
      <c r="G59" s="233"/>
      <c r="H59" s="233"/>
      <c r="I59" s="233"/>
      <c r="J59" s="233"/>
      <c r="K59" s="233"/>
      <c r="L59" s="233"/>
      <c r="M59" s="233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140</v>
      </c>
      <c r="AF59" s="211">
        <v>0</v>
      </c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2"/>
      <c r="B60" s="218"/>
      <c r="C60" s="265" t="s">
        <v>188</v>
      </c>
      <c r="D60" s="223"/>
      <c r="E60" s="229"/>
      <c r="F60" s="233"/>
      <c r="G60" s="233"/>
      <c r="H60" s="233"/>
      <c r="I60" s="233"/>
      <c r="J60" s="233"/>
      <c r="K60" s="233"/>
      <c r="L60" s="233"/>
      <c r="M60" s="233"/>
      <c r="N60" s="221"/>
      <c r="O60" s="221"/>
      <c r="P60" s="221"/>
      <c r="Q60" s="221"/>
      <c r="R60" s="221"/>
      <c r="S60" s="221"/>
      <c r="T60" s="222"/>
      <c r="U60" s="221"/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140</v>
      </c>
      <c r="AF60" s="211">
        <v>0</v>
      </c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12"/>
      <c r="B61" s="218"/>
      <c r="C61" s="265" t="s">
        <v>174</v>
      </c>
      <c r="D61" s="223"/>
      <c r="E61" s="229"/>
      <c r="F61" s="233"/>
      <c r="G61" s="233"/>
      <c r="H61" s="233"/>
      <c r="I61" s="233"/>
      <c r="J61" s="233"/>
      <c r="K61" s="233"/>
      <c r="L61" s="233"/>
      <c r="M61" s="233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140</v>
      </c>
      <c r="AF61" s="211">
        <v>0</v>
      </c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/>
      <c r="B62" s="218"/>
      <c r="C62" s="265" t="s">
        <v>189</v>
      </c>
      <c r="D62" s="223"/>
      <c r="E62" s="229"/>
      <c r="F62" s="233"/>
      <c r="G62" s="233"/>
      <c r="H62" s="233"/>
      <c r="I62" s="233"/>
      <c r="J62" s="233"/>
      <c r="K62" s="233"/>
      <c r="L62" s="233"/>
      <c r="M62" s="233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140</v>
      </c>
      <c r="AF62" s="211">
        <v>0</v>
      </c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/>
      <c r="B63" s="218"/>
      <c r="C63" s="265" t="s">
        <v>190</v>
      </c>
      <c r="D63" s="223"/>
      <c r="E63" s="229"/>
      <c r="F63" s="233"/>
      <c r="G63" s="233"/>
      <c r="H63" s="233"/>
      <c r="I63" s="233"/>
      <c r="J63" s="233"/>
      <c r="K63" s="233"/>
      <c r="L63" s="233"/>
      <c r="M63" s="233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140</v>
      </c>
      <c r="AF63" s="211">
        <v>0</v>
      </c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3</v>
      </c>
      <c r="B64" s="218" t="s">
        <v>191</v>
      </c>
      <c r="C64" s="264" t="s">
        <v>192</v>
      </c>
      <c r="D64" s="220" t="s">
        <v>193</v>
      </c>
      <c r="E64" s="228">
        <v>11.55</v>
      </c>
      <c r="F64" s="232">
        <f>H64+J64</f>
        <v>0</v>
      </c>
      <c r="G64" s="233">
        <f>ROUND(E64*F64,2)</f>
        <v>0</v>
      </c>
      <c r="H64" s="233"/>
      <c r="I64" s="233">
        <f>ROUND(E64*H64,2)</f>
        <v>0</v>
      </c>
      <c r="J64" s="233"/>
      <c r="K64" s="233">
        <f>ROUND(E64*J64,2)</f>
        <v>0</v>
      </c>
      <c r="L64" s="233">
        <v>21</v>
      </c>
      <c r="M64" s="233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3.2000000000000001E-2</v>
      </c>
      <c r="U64" s="221">
        <f>ROUND(E64*T64,2)</f>
        <v>0.37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138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2"/>
      <c r="B65" s="218"/>
      <c r="C65" s="265" t="s">
        <v>194</v>
      </c>
      <c r="D65" s="223"/>
      <c r="E65" s="229">
        <v>11.55</v>
      </c>
      <c r="F65" s="233"/>
      <c r="G65" s="233"/>
      <c r="H65" s="233"/>
      <c r="I65" s="233"/>
      <c r="J65" s="233"/>
      <c r="K65" s="233"/>
      <c r="L65" s="233"/>
      <c r="M65" s="233"/>
      <c r="N65" s="221"/>
      <c r="O65" s="221"/>
      <c r="P65" s="221"/>
      <c r="Q65" s="221"/>
      <c r="R65" s="221"/>
      <c r="S65" s="221"/>
      <c r="T65" s="222"/>
      <c r="U65" s="221"/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140</v>
      </c>
      <c r="AF65" s="211">
        <v>0</v>
      </c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0.399999999999999" outlineLevel="1" x14ac:dyDescent="0.25">
      <c r="A66" s="212">
        <v>4</v>
      </c>
      <c r="B66" s="218" t="s">
        <v>195</v>
      </c>
      <c r="C66" s="264" t="s">
        <v>196</v>
      </c>
      <c r="D66" s="220" t="s">
        <v>193</v>
      </c>
      <c r="E66" s="228">
        <v>8.6999999999999993</v>
      </c>
      <c r="F66" s="232">
        <f>H66+J66</f>
        <v>0</v>
      </c>
      <c r="G66" s="233">
        <f>ROUND(E66*F66,2)</f>
        <v>0</v>
      </c>
      <c r="H66" s="233"/>
      <c r="I66" s="233">
        <f>ROUND(E66*H66,2)</f>
        <v>0</v>
      </c>
      <c r="J66" s="233"/>
      <c r="K66" s="233">
        <f>ROUND(E66*J66,2)</f>
        <v>0</v>
      </c>
      <c r="L66" s="233">
        <v>21</v>
      </c>
      <c r="M66" s="233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0.20399999999999999</v>
      </c>
      <c r="U66" s="221">
        <f>ROUND(E66*T66,2)</f>
        <v>1.77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138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/>
      <c r="B67" s="218"/>
      <c r="C67" s="265" t="s">
        <v>197</v>
      </c>
      <c r="D67" s="223"/>
      <c r="E67" s="229"/>
      <c r="F67" s="233"/>
      <c r="G67" s="233"/>
      <c r="H67" s="233"/>
      <c r="I67" s="233"/>
      <c r="J67" s="233"/>
      <c r="K67" s="233"/>
      <c r="L67" s="233"/>
      <c r="M67" s="233"/>
      <c r="N67" s="221"/>
      <c r="O67" s="221"/>
      <c r="P67" s="221"/>
      <c r="Q67" s="221"/>
      <c r="R67" s="221"/>
      <c r="S67" s="221"/>
      <c r="T67" s="222"/>
      <c r="U67" s="221"/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140</v>
      </c>
      <c r="AF67" s="211">
        <v>0</v>
      </c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2"/>
      <c r="B68" s="218"/>
      <c r="C68" s="265" t="s">
        <v>198</v>
      </c>
      <c r="D68" s="223"/>
      <c r="E68" s="229">
        <v>8.6999999999999993</v>
      </c>
      <c r="F68" s="233"/>
      <c r="G68" s="233"/>
      <c r="H68" s="233"/>
      <c r="I68" s="233"/>
      <c r="J68" s="233"/>
      <c r="K68" s="233"/>
      <c r="L68" s="233"/>
      <c r="M68" s="233"/>
      <c r="N68" s="221"/>
      <c r="O68" s="221"/>
      <c r="P68" s="221"/>
      <c r="Q68" s="221"/>
      <c r="R68" s="221"/>
      <c r="S68" s="221"/>
      <c r="T68" s="222"/>
      <c r="U68" s="221"/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140</v>
      </c>
      <c r="AF68" s="211">
        <v>0</v>
      </c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0.399999999999999" outlineLevel="1" x14ac:dyDescent="0.25">
      <c r="A69" s="212">
        <v>5</v>
      </c>
      <c r="B69" s="218" t="s">
        <v>199</v>
      </c>
      <c r="C69" s="264" t="s">
        <v>200</v>
      </c>
      <c r="D69" s="220" t="s">
        <v>193</v>
      </c>
      <c r="E69" s="228">
        <v>9.94</v>
      </c>
      <c r="F69" s="232">
        <f>H69+J69</f>
        <v>0</v>
      </c>
      <c r="G69" s="233">
        <f>ROUND(E69*F69,2)</f>
        <v>0</v>
      </c>
      <c r="H69" s="233"/>
      <c r="I69" s="233">
        <f>ROUND(E69*H69,2)</f>
        <v>0</v>
      </c>
      <c r="J69" s="233"/>
      <c r="K69" s="233">
        <f>ROUND(E69*J69,2)</f>
        <v>0</v>
      </c>
      <c r="L69" s="233">
        <v>21</v>
      </c>
      <c r="M69" s="233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0.33</v>
      </c>
      <c r="U69" s="221">
        <f>ROUND(E69*T69,2)</f>
        <v>3.28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138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2"/>
      <c r="B70" s="218"/>
      <c r="C70" s="265" t="s">
        <v>201</v>
      </c>
      <c r="D70" s="223"/>
      <c r="E70" s="229"/>
      <c r="F70" s="233"/>
      <c r="G70" s="233"/>
      <c r="H70" s="233"/>
      <c r="I70" s="233"/>
      <c r="J70" s="233"/>
      <c r="K70" s="233"/>
      <c r="L70" s="233"/>
      <c r="M70" s="233"/>
      <c r="N70" s="221"/>
      <c r="O70" s="221"/>
      <c r="P70" s="221"/>
      <c r="Q70" s="221"/>
      <c r="R70" s="221"/>
      <c r="S70" s="221"/>
      <c r="T70" s="222"/>
      <c r="U70" s="221"/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140</v>
      </c>
      <c r="AF70" s="211">
        <v>0</v>
      </c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2"/>
      <c r="B71" s="218"/>
      <c r="C71" s="265" t="s">
        <v>202</v>
      </c>
      <c r="D71" s="223"/>
      <c r="E71" s="229">
        <v>9.94</v>
      </c>
      <c r="F71" s="233"/>
      <c r="G71" s="233"/>
      <c r="H71" s="233"/>
      <c r="I71" s="233"/>
      <c r="J71" s="233"/>
      <c r="K71" s="233"/>
      <c r="L71" s="233"/>
      <c r="M71" s="233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140</v>
      </c>
      <c r="AF71" s="211">
        <v>0</v>
      </c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6</v>
      </c>
      <c r="B72" s="218" t="s">
        <v>203</v>
      </c>
      <c r="C72" s="264" t="s">
        <v>204</v>
      </c>
      <c r="D72" s="220" t="s">
        <v>193</v>
      </c>
      <c r="E72" s="228">
        <v>18.64</v>
      </c>
      <c r="F72" s="232">
        <f>H72+J72</f>
        <v>0</v>
      </c>
      <c r="G72" s="233">
        <f>ROUND(E72*F72,2)</f>
        <v>0</v>
      </c>
      <c r="H72" s="233"/>
      <c r="I72" s="233">
        <f>ROUND(E72*H72,2)</f>
        <v>0</v>
      </c>
      <c r="J72" s="233"/>
      <c r="K72" s="233">
        <f>ROUND(E72*J72,2)</f>
        <v>0</v>
      </c>
      <c r="L72" s="233">
        <v>21</v>
      </c>
      <c r="M72" s="233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1.0999999999999999E-2</v>
      </c>
      <c r="U72" s="221">
        <f>ROUND(E72*T72,2)</f>
        <v>0.21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138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/>
      <c r="B73" s="218"/>
      <c r="C73" s="265" t="s">
        <v>205</v>
      </c>
      <c r="D73" s="223"/>
      <c r="E73" s="229">
        <v>18.64</v>
      </c>
      <c r="F73" s="233"/>
      <c r="G73" s="233"/>
      <c r="H73" s="233"/>
      <c r="I73" s="233"/>
      <c r="J73" s="233"/>
      <c r="K73" s="233"/>
      <c r="L73" s="233"/>
      <c r="M73" s="233"/>
      <c r="N73" s="221"/>
      <c r="O73" s="221"/>
      <c r="P73" s="221"/>
      <c r="Q73" s="221"/>
      <c r="R73" s="221"/>
      <c r="S73" s="221"/>
      <c r="T73" s="222"/>
      <c r="U73" s="221"/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140</v>
      </c>
      <c r="AF73" s="211">
        <v>0</v>
      </c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7</v>
      </c>
      <c r="B74" s="218" t="s">
        <v>206</v>
      </c>
      <c r="C74" s="264" t="s">
        <v>207</v>
      </c>
      <c r="D74" s="220" t="s">
        <v>193</v>
      </c>
      <c r="E74" s="228">
        <v>167.76</v>
      </c>
      <c r="F74" s="232">
        <f>H74+J74</f>
        <v>0</v>
      </c>
      <c r="G74" s="233">
        <f>ROUND(E74*F74,2)</f>
        <v>0</v>
      </c>
      <c r="H74" s="233"/>
      <c r="I74" s="233">
        <f>ROUND(E74*H74,2)</f>
        <v>0</v>
      </c>
      <c r="J74" s="233"/>
      <c r="K74" s="233">
        <f>ROUND(E74*J74,2)</f>
        <v>0</v>
      </c>
      <c r="L74" s="233">
        <v>21</v>
      </c>
      <c r="M74" s="233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</v>
      </c>
      <c r="U74" s="221">
        <f>ROUND(E74*T74,2)</f>
        <v>0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138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/>
      <c r="B75" s="218"/>
      <c r="C75" s="265" t="s">
        <v>208</v>
      </c>
      <c r="D75" s="223"/>
      <c r="E75" s="229"/>
      <c r="F75" s="233"/>
      <c r="G75" s="233"/>
      <c r="H75" s="233"/>
      <c r="I75" s="233"/>
      <c r="J75" s="233"/>
      <c r="K75" s="233"/>
      <c r="L75" s="233"/>
      <c r="M75" s="233"/>
      <c r="N75" s="221"/>
      <c r="O75" s="221"/>
      <c r="P75" s="221"/>
      <c r="Q75" s="221"/>
      <c r="R75" s="221"/>
      <c r="S75" s="221"/>
      <c r="T75" s="222"/>
      <c r="U75" s="221"/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140</v>
      </c>
      <c r="AF75" s="211">
        <v>0</v>
      </c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/>
      <c r="B76" s="218"/>
      <c r="C76" s="265" t="s">
        <v>209</v>
      </c>
      <c r="D76" s="223"/>
      <c r="E76" s="229">
        <v>167.76</v>
      </c>
      <c r="F76" s="233"/>
      <c r="G76" s="233"/>
      <c r="H76" s="233"/>
      <c r="I76" s="233"/>
      <c r="J76" s="233"/>
      <c r="K76" s="233"/>
      <c r="L76" s="233"/>
      <c r="M76" s="233"/>
      <c r="N76" s="221"/>
      <c r="O76" s="221"/>
      <c r="P76" s="221"/>
      <c r="Q76" s="221"/>
      <c r="R76" s="221"/>
      <c r="S76" s="221"/>
      <c r="T76" s="222"/>
      <c r="U76" s="221"/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140</v>
      </c>
      <c r="AF76" s="211">
        <v>0</v>
      </c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8</v>
      </c>
      <c r="B77" s="218" t="s">
        <v>210</v>
      </c>
      <c r="C77" s="264" t="s">
        <v>211</v>
      </c>
      <c r="D77" s="220" t="s">
        <v>193</v>
      </c>
      <c r="E77" s="228">
        <v>18.64</v>
      </c>
      <c r="F77" s="232">
        <f>H77+J77</f>
        <v>0</v>
      </c>
      <c r="G77" s="233">
        <f>ROUND(E77*F77,2)</f>
        <v>0</v>
      </c>
      <c r="H77" s="233"/>
      <c r="I77" s="233">
        <f>ROUND(E77*H77,2)</f>
        <v>0</v>
      </c>
      <c r="J77" s="233"/>
      <c r="K77" s="233">
        <f>ROUND(E77*J77,2)</f>
        <v>0</v>
      </c>
      <c r="L77" s="233">
        <v>21</v>
      </c>
      <c r="M77" s="233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8.9999999999999993E-3</v>
      </c>
      <c r="U77" s="221">
        <f>ROUND(E77*T77,2)</f>
        <v>0.17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138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ht="20.399999999999999" outlineLevel="1" x14ac:dyDescent="0.25">
      <c r="A78" s="212">
        <v>9</v>
      </c>
      <c r="B78" s="218" t="s">
        <v>212</v>
      </c>
      <c r="C78" s="264" t="s">
        <v>213</v>
      </c>
      <c r="D78" s="220" t="s">
        <v>193</v>
      </c>
      <c r="E78" s="228">
        <v>18.64</v>
      </c>
      <c r="F78" s="232">
        <f>H78+J78</f>
        <v>0</v>
      </c>
      <c r="G78" s="233">
        <f>ROUND(E78*F78,2)</f>
        <v>0</v>
      </c>
      <c r="H78" s="233"/>
      <c r="I78" s="233">
        <f>ROUND(E78*H78,2)</f>
        <v>0</v>
      </c>
      <c r="J78" s="233"/>
      <c r="K78" s="233">
        <f>ROUND(E78*J78,2)</f>
        <v>0</v>
      </c>
      <c r="L78" s="233">
        <v>21</v>
      </c>
      <c r="M78" s="233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138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0.399999999999999" outlineLevel="1" x14ac:dyDescent="0.25">
      <c r="A79" s="212">
        <v>10</v>
      </c>
      <c r="B79" s="218" t="s">
        <v>214</v>
      </c>
      <c r="C79" s="264" t="s">
        <v>215</v>
      </c>
      <c r="D79" s="220" t="s">
        <v>216</v>
      </c>
      <c r="E79" s="228">
        <v>77</v>
      </c>
      <c r="F79" s="232">
        <f>H79+J79</f>
        <v>0</v>
      </c>
      <c r="G79" s="233">
        <f>ROUND(E79*F79,2)</f>
        <v>0</v>
      </c>
      <c r="H79" s="233"/>
      <c r="I79" s="233">
        <f>ROUND(E79*H79,2)</f>
        <v>0</v>
      </c>
      <c r="J79" s="233"/>
      <c r="K79" s="233">
        <f>ROUND(E79*J79,2)</f>
        <v>0</v>
      </c>
      <c r="L79" s="233">
        <v>21</v>
      </c>
      <c r="M79" s="233">
        <f>G79*(1+L79/100)</f>
        <v>0</v>
      </c>
      <c r="N79" s="221">
        <v>3.0000000000000001E-5</v>
      </c>
      <c r="O79" s="221">
        <f>ROUND(E79*N79,5)</f>
        <v>2.31E-3</v>
      </c>
      <c r="P79" s="221">
        <v>0</v>
      </c>
      <c r="Q79" s="221">
        <f>ROUND(E79*P79,5)</f>
        <v>0</v>
      </c>
      <c r="R79" s="221"/>
      <c r="S79" s="221"/>
      <c r="T79" s="222">
        <v>0.25752000000000003</v>
      </c>
      <c r="U79" s="221">
        <f>ROUND(E79*T79,2)</f>
        <v>19.829999999999998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138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x14ac:dyDescent="0.25">
      <c r="A80" s="213" t="s">
        <v>135</v>
      </c>
      <c r="B80" s="219" t="s">
        <v>66</v>
      </c>
      <c r="C80" s="266" t="s">
        <v>67</v>
      </c>
      <c r="D80" s="224"/>
      <c r="E80" s="230"/>
      <c r="F80" s="234"/>
      <c r="G80" s="234">
        <f>SUMIF(AE81:AE83,"&lt;&gt;NOR",G81:G83)</f>
        <v>0</v>
      </c>
      <c r="H80" s="234"/>
      <c r="I80" s="234">
        <f>SUM(I81:I83)</f>
        <v>0</v>
      </c>
      <c r="J80" s="234"/>
      <c r="K80" s="234">
        <f>SUM(K81:K83)</f>
        <v>0</v>
      </c>
      <c r="L80" s="234"/>
      <c r="M80" s="234">
        <f>SUM(M81:M83)</f>
        <v>0</v>
      </c>
      <c r="N80" s="225"/>
      <c r="O80" s="225">
        <f>SUM(O81:O83)</f>
        <v>0</v>
      </c>
      <c r="P80" s="225"/>
      <c r="Q80" s="225">
        <f>SUM(Q81:Q83)</f>
        <v>0</v>
      </c>
      <c r="R80" s="225"/>
      <c r="S80" s="225"/>
      <c r="T80" s="226"/>
      <c r="U80" s="225">
        <f>SUM(U81:U83)</f>
        <v>0</v>
      </c>
      <c r="AE80" t="s">
        <v>136</v>
      </c>
    </row>
    <row r="81" spans="1:60" ht="20.399999999999999" outlineLevel="1" x14ac:dyDescent="0.25">
      <c r="A81" s="212">
        <v>11</v>
      </c>
      <c r="B81" s="218" t="s">
        <v>217</v>
      </c>
      <c r="C81" s="264" t="s">
        <v>218</v>
      </c>
      <c r="D81" s="220" t="s">
        <v>219</v>
      </c>
      <c r="E81" s="228">
        <v>1</v>
      </c>
      <c r="F81" s="232">
        <f>H81+J81</f>
        <v>0</v>
      </c>
      <c r="G81" s="233">
        <f>ROUND(E81*F81,2)</f>
        <v>0</v>
      </c>
      <c r="H81" s="233"/>
      <c r="I81" s="233">
        <f>ROUND(E81*H81,2)</f>
        <v>0</v>
      </c>
      <c r="J81" s="233"/>
      <c r="K81" s="233">
        <f>ROUND(E81*J81,2)</f>
        <v>0</v>
      </c>
      <c r="L81" s="233">
        <v>21</v>
      </c>
      <c r="M81" s="233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138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0.399999999999999" outlineLevel="1" x14ac:dyDescent="0.25">
      <c r="A82" s="212">
        <v>12</v>
      </c>
      <c r="B82" s="218" t="s">
        <v>220</v>
      </c>
      <c r="C82" s="264" t="s">
        <v>221</v>
      </c>
      <c r="D82" s="220" t="s">
        <v>219</v>
      </c>
      <c r="E82" s="228">
        <v>1</v>
      </c>
      <c r="F82" s="232">
        <f>H82+J82</f>
        <v>0</v>
      </c>
      <c r="G82" s="233">
        <f>ROUND(E82*F82,2)</f>
        <v>0</v>
      </c>
      <c r="H82" s="233"/>
      <c r="I82" s="233">
        <f>ROUND(E82*H82,2)</f>
        <v>0</v>
      </c>
      <c r="J82" s="233"/>
      <c r="K82" s="233">
        <f>ROUND(E82*J82,2)</f>
        <v>0</v>
      </c>
      <c r="L82" s="233">
        <v>21</v>
      </c>
      <c r="M82" s="233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138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0.399999999999999" outlineLevel="1" x14ac:dyDescent="0.25">
      <c r="A83" s="212">
        <v>13</v>
      </c>
      <c r="B83" s="218" t="s">
        <v>222</v>
      </c>
      <c r="C83" s="264" t="s">
        <v>223</v>
      </c>
      <c r="D83" s="220" t="s">
        <v>219</v>
      </c>
      <c r="E83" s="228">
        <v>1</v>
      </c>
      <c r="F83" s="232">
        <f>H83+J83</f>
        <v>0</v>
      </c>
      <c r="G83" s="233">
        <f>ROUND(E83*F83,2)</f>
        <v>0</v>
      </c>
      <c r="H83" s="233"/>
      <c r="I83" s="233">
        <f>ROUND(E83*H83,2)</f>
        <v>0</v>
      </c>
      <c r="J83" s="233"/>
      <c r="K83" s="233">
        <f>ROUND(E83*J83,2)</f>
        <v>0</v>
      </c>
      <c r="L83" s="233">
        <v>21</v>
      </c>
      <c r="M83" s="233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138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5">
      <c r="A84" s="213" t="s">
        <v>135</v>
      </c>
      <c r="B84" s="219" t="s">
        <v>68</v>
      </c>
      <c r="C84" s="266" t="s">
        <v>69</v>
      </c>
      <c r="D84" s="224"/>
      <c r="E84" s="230"/>
      <c r="F84" s="234"/>
      <c r="G84" s="234">
        <f>SUMIF(AE85:AE109,"&lt;&gt;NOR",G85:G109)</f>
        <v>0</v>
      </c>
      <c r="H84" s="234"/>
      <c r="I84" s="234">
        <f>SUM(I85:I109)</f>
        <v>0</v>
      </c>
      <c r="J84" s="234"/>
      <c r="K84" s="234">
        <f>SUM(K85:K109)</f>
        <v>0</v>
      </c>
      <c r="L84" s="234"/>
      <c r="M84" s="234">
        <f>SUM(M85:M109)</f>
        <v>0</v>
      </c>
      <c r="N84" s="225"/>
      <c r="O84" s="225">
        <f>SUM(O85:O109)</f>
        <v>39.767299999999999</v>
      </c>
      <c r="P84" s="225"/>
      <c r="Q84" s="225">
        <f>SUM(Q85:Q109)</f>
        <v>0</v>
      </c>
      <c r="R84" s="225"/>
      <c r="S84" s="225"/>
      <c r="T84" s="226"/>
      <c r="U84" s="225">
        <f>SUM(U85:U109)</f>
        <v>51.690000000000005</v>
      </c>
      <c r="AE84" t="s">
        <v>136</v>
      </c>
    </row>
    <row r="85" spans="1:60" outlineLevel="1" x14ac:dyDescent="0.25">
      <c r="A85" s="212">
        <v>14</v>
      </c>
      <c r="B85" s="218" t="s">
        <v>224</v>
      </c>
      <c r="C85" s="264" t="s">
        <v>225</v>
      </c>
      <c r="D85" s="220" t="s">
        <v>193</v>
      </c>
      <c r="E85" s="228">
        <v>0.71</v>
      </c>
      <c r="F85" s="232">
        <f>H85+J85</f>
        <v>0</v>
      </c>
      <c r="G85" s="233">
        <f>ROUND(E85*F85,2)</f>
        <v>0</v>
      </c>
      <c r="H85" s="233"/>
      <c r="I85" s="233">
        <f>ROUND(E85*H85,2)</f>
        <v>0</v>
      </c>
      <c r="J85" s="233"/>
      <c r="K85" s="233">
        <f>ROUND(E85*J85,2)</f>
        <v>0</v>
      </c>
      <c r="L85" s="233">
        <v>21</v>
      </c>
      <c r="M85" s="233">
        <f>G85*(1+L85/100)</f>
        <v>0</v>
      </c>
      <c r="N85" s="221">
        <v>2.16</v>
      </c>
      <c r="O85" s="221">
        <f>ROUND(E85*N85,5)</f>
        <v>1.5336000000000001</v>
      </c>
      <c r="P85" s="221">
        <v>0</v>
      </c>
      <c r="Q85" s="221">
        <f>ROUND(E85*P85,5)</f>
        <v>0</v>
      </c>
      <c r="R85" s="221"/>
      <c r="S85" s="221"/>
      <c r="T85" s="222">
        <v>1.085</v>
      </c>
      <c r="U85" s="221">
        <f>ROUND(E85*T85,2)</f>
        <v>0.77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138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/>
      <c r="B86" s="218"/>
      <c r="C86" s="265" t="s">
        <v>226</v>
      </c>
      <c r="D86" s="223"/>
      <c r="E86" s="229">
        <v>0.71</v>
      </c>
      <c r="F86" s="233"/>
      <c r="G86" s="233"/>
      <c r="H86" s="233"/>
      <c r="I86" s="233"/>
      <c r="J86" s="233"/>
      <c r="K86" s="233"/>
      <c r="L86" s="233"/>
      <c r="M86" s="233"/>
      <c r="N86" s="221"/>
      <c r="O86" s="221"/>
      <c r="P86" s="221"/>
      <c r="Q86" s="221"/>
      <c r="R86" s="221"/>
      <c r="S86" s="221"/>
      <c r="T86" s="222"/>
      <c r="U86" s="221"/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140</v>
      </c>
      <c r="AF86" s="211">
        <v>0</v>
      </c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15</v>
      </c>
      <c r="B87" s="218" t="s">
        <v>227</v>
      </c>
      <c r="C87" s="264" t="s">
        <v>228</v>
      </c>
      <c r="D87" s="220" t="s">
        <v>216</v>
      </c>
      <c r="E87" s="228">
        <v>4.9000000000000004</v>
      </c>
      <c r="F87" s="232">
        <f>H87+J87</f>
        <v>0</v>
      </c>
      <c r="G87" s="233">
        <f>ROUND(E87*F87,2)</f>
        <v>0</v>
      </c>
      <c r="H87" s="233"/>
      <c r="I87" s="233">
        <f>ROUND(E87*H87,2)</f>
        <v>0</v>
      </c>
      <c r="J87" s="233"/>
      <c r="K87" s="233">
        <f>ROUND(E87*J87,2)</f>
        <v>0</v>
      </c>
      <c r="L87" s="233">
        <v>21</v>
      </c>
      <c r="M87" s="233">
        <f>G87*(1+L87/100)</f>
        <v>0</v>
      </c>
      <c r="N87" s="221">
        <v>3.9199999999999999E-2</v>
      </c>
      <c r="O87" s="221">
        <f>ROUND(E87*N87,5)</f>
        <v>0.19208</v>
      </c>
      <c r="P87" s="221">
        <v>0</v>
      </c>
      <c r="Q87" s="221">
        <f>ROUND(E87*P87,5)</f>
        <v>0</v>
      </c>
      <c r="R87" s="221"/>
      <c r="S87" s="221"/>
      <c r="T87" s="222">
        <v>1.05</v>
      </c>
      <c r="U87" s="221">
        <f>ROUND(E87*T87,2)</f>
        <v>5.15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138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2"/>
      <c r="B88" s="218"/>
      <c r="C88" s="265" t="s">
        <v>229</v>
      </c>
      <c r="D88" s="223"/>
      <c r="E88" s="229">
        <v>4.9000000000000004</v>
      </c>
      <c r="F88" s="233"/>
      <c r="G88" s="233"/>
      <c r="H88" s="233"/>
      <c r="I88" s="233"/>
      <c r="J88" s="233"/>
      <c r="K88" s="233"/>
      <c r="L88" s="233"/>
      <c r="M88" s="233"/>
      <c r="N88" s="221"/>
      <c r="O88" s="221"/>
      <c r="P88" s="221"/>
      <c r="Q88" s="221"/>
      <c r="R88" s="221"/>
      <c r="S88" s="221"/>
      <c r="T88" s="222"/>
      <c r="U88" s="221"/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140</v>
      </c>
      <c r="AF88" s="211">
        <v>0</v>
      </c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16</v>
      </c>
      <c r="B89" s="218" t="s">
        <v>230</v>
      </c>
      <c r="C89" s="264" t="s">
        <v>231</v>
      </c>
      <c r="D89" s="220" t="s">
        <v>216</v>
      </c>
      <c r="E89" s="228">
        <v>4.9000000000000004</v>
      </c>
      <c r="F89" s="232">
        <f>H89+J89</f>
        <v>0</v>
      </c>
      <c r="G89" s="233">
        <f>ROUND(E89*F89,2)</f>
        <v>0</v>
      </c>
      <c r="H89" s="233"/>
      <c r="I89" s="233">
        <f>ROUND(E89*H89,2)</f>
        <v>0</v>
      </c>
      <c r="J89" s="233"/>
      <c r="K89" s="233">
        <f>ROUND(E89*J89,2)</f>
        <v>0</v>
      </c>
      <c r="L89" s="233">
        <v>21</v>
      </c>
      <c r="M89" s="233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0.32</v>
      </c>
      <c r="U89" s="221">
        <f>ROUND(E89*T89,2)</f>
        <v>1.57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138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2"/>
      <c r="B90" s="218"/>
      <c r="C90" s="265" t="s">
        <v>229</v>
      </c>
      <c r="D90" s="223"/>
      <c r="E90" s="229">
        <v>4.9000000000000004</v>
      </c>
      <c r="F90" s="233"/>
      <c r="G90" s="233"/>
      <c r="H90" s="233"/>
      <c r="I90" s="233"/>
      <c r="J90" s="233"/>
      <c r="K90" s="233"/>
      <c r="L90" s="233"/>
      <c r="M90" s="233"/>
      <c r="N90" s="221"/>
      <c r="O90" s="221"/>
      <c r="P90" s="221"/>
      <c r="Q90" s="221"/>
      <c r="R90" s="221"/>
      <c r="S90" s="221"/>
      <c r="T90" s="222"/>
      <c r="U90" s="221"/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140</v>
      </c>
      <c r="AF90" s="211">
        <v>0</v>
      </c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2">
        <v>17</v>
      </c>
      <c r="B91" s="218" t="s">
        <v>232</v>
      </c>
      <c r="C91" s="264" t="s">
        <v>233</v>
      </c>
      <c r="D91" s="220" t="s">
        <v>193</v>
      </c>
      <c r="E91" s="228">
        <v>10.946999999999999</v>
      </c>
      <c r="F91" s="232">
        <f>H91+J91</f>
        <v>0</v>
      </c>
      <c r="G91" s="233">
        <f>ROUND(E91*F91,2)</f>
        <v>0</v>
      </c>
      <c r="H91" s="233"/>
      <c r="I91" s="233">
        <f>ROUND(E91*H91,2)</f>
        <v>0</v>
      </c>
      <c r="J91" s="233"/>
      <c r="K91" s="233">
        <f>ROUND(E91*J91,2)</f>
        <v>0</v>
      </c>
      <c r="L91" s="233">
        <v>21</v>
      </c>
      <c r="M91" s="233">
        <f>G91*(1+L91/100)</f>
        <v>0</v>
      </c>
      <c r="N91" s="221">
        <v>2.5249999999999999</v>
      </c>
      <c r="O91" s="221">
        <f>ROUND(E91*N91,5)</f>
        <v>27.641179999999999</v>
      </c>
      <c r="P91" s="221">
        <v>0</v>
      </c>
      <c r="Q91" s="221">
        <f>ROUND(E91*P91,5)</f>
        <v>0</v>
      </c>
      <c r="R91" s="221"/>
      <c r="S91" s="221"/>
      <c r="T91" s="222">
        <v>0.48</v>
      </c>
      <c r="U91" s="221">
        <f>ROUND(E91*T91,2)</f>
        <v>5.25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138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/>
      <c r="B92" s="218"/>
      <c r="C92" s="265" t="s">
        <v>234</v>
      </c>
      <c r="D92" s="223"/>
      <c r="E92" s="229"/>
      <c r="F92" s="233"/>
      <c r="G92" s="233"/>
      <c r="H92" s="233"/>
      <c r="I92" s="233"/>
      <c r="J92" s="233"/>
      <c r="K92" s="233"/>
      <c r="L92" s="233"/>
      <c r="M92" s="233"/>
      <c r="N92" s="221"/>
      <c r="O92" s="221"/>
      <c r="P92" s="221"/>
      <c r="Q92" s="221"/>
      <c r="R92" s="221"/>
      <c r="S92" s="221"/>
      <c r="T92" s="222"/>
      <c r="U92" s="221"/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140</v>
      </c>
      <c r="AF92" s="211">
        <v>0</v>
      </c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/>
      <c r="B93" s="218"/>
      <c r="C93" s="265" t="s">
        <v>235</v>
      </c>
      <c r="D93" s="223"/>
      <c r="E93" s="229"/>
      <c r="F93" s="233"/>
      <c r="G93" s="233"/>
      <c r="H93" s="233"/>
      <c r="I93" s="233"/>
      <c r="J93" s="233"/>
      <c r="K93" s="233"/>
      <c r="L93" s="233"/>
      <c r="M93" s="233"/>
      <c r="N93" s="221"/>
      <c r="O93" s="221"/>
      <c r="P93" s="221"/>
      <c r="Q93" s="221"/>
      <c r="R93" s="221"/>
      <c r="S93" s="221"/>
      <c r="T93" s="222"/>
      <c r="U93" s="221"/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140</v>
      </c>
      <c r="AF93" s="211">
        <v>0</v>
      </c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2"/>
      <c r="B94" s="218"/>
      <c r="C94" s="265" t="s">
        <v>174</v>
      </c>
      <c r="D94" s="223"/>
      <c r="E94" s="229"/>
      <c r="F94" s="233"/>
      <c r="G94" s="233"/>
      <c r="H94" s="233"/>
      <c r="I94" s="233"/>
      <c r="J94" s="233"/>
      <c r="K94" s="233"/>
      <c r="L94" s="233"/>
      <c r="M94" s="233"/>
      <c r="N94" s="221"/>
      <c r="O94" s="221"/>
      <c r="P94" s="221"/>
      <c r="Q94" s="221"/>
      <c r="R94" s="221"/>
      <c r="S94" s="221"/>
      <c r="T94" s="222"/>
      <c r="U94" s="221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140</v>
      </c>
      <c r="AF94" s="211">
        <v>0</v>
      </c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2"/>
      <c r="B95" s="218"/>
      <c r="C95" s="265" t="s">
        <v>236</v>
      </c>
      <c r="D95" s="223"/>
      <c r="E95" s="229">
        <v>3.8</v>
      </c>
      <c r="F95" s="233"/>
      <c r="G95" s="233"/>
      <c r="H95" s="233"/>
      <c r="I95" s="233"/>
      <c r="J95" s="233"/>
      <c r="K95" s="233"/>
      <c r="L95" s="233"/>
      <c r="M95" s="233"/>
      <c r="N95" s="221"/>
      <c r="O95" s="221"/>
      <c r="P95" s="221"/>
      <c r="Q95" s="221"/>
      <c r="R95" s="221"/>
      <c r="S95" s="221"/>
      <c r="T95" s="222"/>
      <c r="U95" s="221"/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140</v>
      </c>
      <c r="AF95" s="211">
        <v>0</v>
      </c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/>
      <c r="B96" s="218"/>
      <c r="C96" s="265" t="s">
        <v>237</v>
      </c>
      <c r="D96" s="223"/>
      <c r="E96" s="229">
        <v>7.1470000000000002</v>
      </c>
      <c r="F96" s="233"/>
      <c r="G96" s="233"/>
      <c r="H96" s="233"/>
      <c r="I96" s="233"/>
      <c r="J96" s="233"/>
      <c r="K96" s="233"/>
      <c r="L96" s="233"/>
      <c r="M96" s="233"/>
      <c r="N96" s="221"/>
      <c r="O96" s="221"/>
      <c r="P96" s="221"/>
      <c r="Q96" s="221"/>
      <c r="R96" s="221"/>
      <c r="S96" s="221"/>
      <c r="T96" s="222"/>
      <c r="U96" s="221"/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140</v>
      </c>
      <c r="AF96" s="211">
        <v>0</v>
      </c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ht="20.399999999999999" outlineLevel="1" x14ac:dyDescent="0.25">
      <c r="A97" s="212">
        <v>18</v>
      </c>
      <c r="B97" s="218" t="s">
        <v>238</v>
      </c>
      <c r="C97" s="264" t="s">
        <v>239</v>
      </c>
      <c r="D97" s="220" t="s">
        <v>240</v>
      </c>
      <c r="E97" s="228">
        <v>0.821025</v>
      </c>
      <c r="F97" s="232">
        <f>H97+J97</f>
        <v>0</v>
      </c>
      <c r="G97" s="233">
        <f>ROUND(E97*F97,2)</f>
        <v>0</v>
      </c>
      <c r="H97" s="233"/>
      <c r="I97" s="233">
        <f>ROUND(E97*H97,2)</f>
        <v>0</v>
      </c>
      <c r="J97" s="233"/>
      <c r="K97" s="233">
        <f>ROUND(E97*J97,2)</f>
        <v>0</v>
      </c>
      <c r="L97" s="233">
        <v>21</v>
      </c>
      <c r="M97" s="233">
        <f>G97*(1+L97/100)</f>
        <v>0</v>
      </c>
      <c r="N97" s="221">
        <v>1.0211600000000001</v>
      </c>
      <c r="O97" s="221">
        <f>ROUND(E97*N97,5)</f>
        <v>0.83840000000000003</v>
      </c>
      <c r="P97" s="221">
        <v>0</v>
      </c>
      <c r="Q97" s="221">
        <f>ROUND(E97*P97,5)</f>
        <v>0</v>
      </c>
      <c r="R97" s="221"/>
      <c r="S97" s="221"/>
      <c r="T97" s="222">
        <v>23.530999999999999</v>
      </c>
      <c r="U97" s="221">
        <f>ROUND(E97*T97,2)</f>
        <v>19.32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138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/>
      <c r="B98" s="218"/>
      <c r="C98" s="265" t="s">
        <v>241</v>
      </c>
      <c r="D98" s="223"/>
      <c r="E98" s="229"/>
      <c r="F98" s="233"/>
      <c r="G98" s="233"/>
      <c r="H98" s="233"/>
      <c r="I98" s="233"/>
      <c r="J98" s="233"/>
      <c r="K98" s="233"/>
      <c r="L98" s="233"/>
      <c r="M98" s="233"/>
      <c r="N98" s="221"/>
      <c r="O98" s="221"/>
      <c r="P98" s="221"/>
      <c r="Q98" s="221"/>
      <c r="R98" s="221"/>
      <c r="S98" s="221"/>
      <c r="T98" s="222"/>
      <c r="U98" s="221"/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140</v>
      </c>
      <c r="AF98" s="211">
        <v>0</v>
      </c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/>
      <c r="B99" s="218"/>
      <c r="C99" s="265" t="s">
        <v>242</v>
      </c>
      <c r="D99" s="223"/>
      <c r="E99" s="229"/>
      <c r="F99" s="233"/>
      <c r="G99" s="233"/>
      <c r="H99" s="233"/>
      <c r="I99" s="233"/>
      <c r="J99" s="233"/>
      <c r="K99" s="233"/>
      <c r="L99" s="233"/>
      <c r="M99" s="233"/>
      <c r="N99" s="221"/>
      <c r="O99" s="221"/>
      <c r="P99" s="221"/>
      <c r="Q99" s="221"/>
      <c r="R99" s="221"/>
      <c r="S99" s="221"/>
      <c r="T99" s="222"/>
      <c r="U99" s="221"/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140</v>
      </c>
      <c r="AF99" s="211">
        <v>0</v>
      </c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2"/>
      <c r="B100" s="218"/>
      <c r="C100" s="265" t="s">
        <v>243</v>
      </c>
      <c r="D100" s="223"/>
      <c r="E100" s="229"/>
      <c r="F100" s="233"/>
      <c r="G100" s="233"/>
      <c r="H100" s="233"/>
      <c r="I100" s="233"/>
      <c r="J100" s="233"/>
      <c r="K100" s="233"/>
      <c r="L100" s="233"/>
      <c r="M100" s="233"/>
      <c r="N100" s="221"/>
      <c r="O100" s="221"/>
      <c r="P100" s="221"/>
      <c r="Q100" s="221"/>
      <c r="R100" s="221"/>
      <c r="S100" s="221"/>
      <c r="T100" s="222"/>
      <c r="U100" s="22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140</v>
      </c>
      <c r="AF100" s="211">
        <v>0</v>
      </c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2"/>
      <c r="B101" s="218"/>
      <c r="C101" s="265" t="s">
        <v>174</v>
      </c>
      <c r="D101" s="223"/>
      <c r="E101" s="229"/>
      <c r="F101" s="233"/>
      <c r="G101" s="233"/>
      <c r="H101" s="233"/>
      <c r="I101" s="233"/>
      <c r="J101" s="233"/>
      <c r="K101" s="233"/>
      <c r="L101" s="233"/>
      <c r="M101" s="233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140</v>
      </c>
      <c r="AF101" s="211">
        <v>0</v>
      </c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2"/>
      <c r="B102" s="218"/>
      <c r="C102" s="265" t="s">
        <v>244</v>
      </c>
      <c r="D102" s="223"/>
      <c r="E102" s="229">
        <v>0.821025</v>
      </c>
      <c r="F102" s="233"/>
      <c r="G102" s="233"/>
      <c r="H102" s="233"/>
      <c r="I102" s="233"/>
      <c r="J102" s="233"/>
      <c r="K102" s="233"/>
      <c r="L102" s="233"/>
      <c r="M102" s="233"/>
      <c r="N102" s="221"/>
      <c r="O102" s="221"/>
      <c r="P102" s="221"/>
      <c r="Q102" s="221"/>
      <c r="R102" s="221"/>
      <c r="S102" s="221"/>
      <c r="T102" s="222"/>
      <c r="U102" s="22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140</v>
      </c>
      <c r="AF102" s="211">
        <v>0</v>
      </c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2"/>
      <c r="B103" s="218"/>
      <c r="C103" s="267" t="s">
        <v>245</v>
      </c>
      <c r="D103" s="227"/>
      <c r="E103" s="231">
        <v>0.821025</v>
      </c>
      <c r="F103" s="233"/>
      <c r="G103" s="233"/>
      <c r="H103" s="233"/>
      <c r="I103" s="233"/>
      <c r="J103" s="233"/>
      <c r="K103" s="233"/>
      <c r="L103" s="233"/>
      <c r="M103" s="233"/>
      <c r="N103" s="221"/>
      <c r="O103" s="221"/>
      <c r="P103" s="221"/>
      <c r="Q103" s="221"/>
      <c r="R103" s="221"/>
      <c r="S103" s="221"/>
      <c r="T103" s="222"/>
      <c r="U103" s="22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140</v>
      </c>
      <c r="AF103" s="211">
        <v>1</v>
      </c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0.399999999999999" outlineLevel="1" x14ac:dyDescent="0.25">
      <c r="A104" s="212">
        <v>19</v>
      </c>
      <c r="B104" s="218" t="s">
        <v>246</v>
      </c>
      <c r="C104" s="264" t="s">
        <v>247</v>
      </c>
      <c r="D104" s="220" t="s">
        <v>216</v>
      </c>
      <c r="E104" s="228">
        <v>8.3125</v>
      </c>
      <c r="F104" s="232">
        <f>H104+J104</f>
        <v>0</v>
      </c>
      <c r="G104" s="233">
        <f>ROUND(E104*F104,2)</f>
        <v>0</v>
      </c>
      <c r="H104" s="233"/>
      <c r="I104" s="233">
        <f>ROUND(E104*H104,2)</f>
        <v>0</v>
      </c>
      <c r="J104" s="233"/>
      <c r="K104" s="233">
        <f>ROUND(E104*J104,2)</f>
        <v>0</v>
      </c>
      <c r="L104" s="233">
        <v>21</v>
      </c>
      <c r="M104" s="233">
        <f>G104*(1+L104/100)</f>
        <v>0</v>
      </c>
      <c r="N104" s="221">
        <v>0.74</v>
      </c>
      <c r="O104" s="221">
        <f>ROUND(E104*N104,5)</f>
        <v>6.1512500000000001</v>
      </c>
      <c r="P104" s="221">
        <v>0</v>
      </c>
      <c r="Q104" s="221">
        <f>ROUND(E104*P104,5)</f>
        <v>0</v>
      </c>
      <c r="R104" s="221"/>
      <c r="S104" s="221"/>
      <c r="T104" s="222">
        <v>1.1000000000000001</v>
      </c>
      <c r="U104" s="221">
        <f>ROUND(E104*T104,2)</f>
        <v>9.14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138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2"/>
      <c r="B105" s="218"/>
      <c r="C105" s="265" t="s">
        <v>248</v>
      </c>
      <c r="D105" s="223"/>
      <c r="E105" s="229">
        <v>8.3125</v>
      </c>
      <c r="F105" s="233"/>
      <c r="G105" s="233"/>
      <c r="H105" s="233"/>
      <c r="I105" s="233"/>
      <c r="J105" s="233"/>
      <c r="K105" s="233"/>
      <c r="L105" s="233"/>
      <c r="M105" s="233"/>
      <c r="N105" s="221"/>
      <c r="O105" s="221"/>
      <c r="P105" s="221"/>
      <c r="Q105" s="221"/>
      <c r="R105" s="221"/>
      <c r="S105" s="221"/>
      <c r="T105" s="222"/>
      <c r="U105" s="22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140</v>
      </c>
      <c r="AF105" s="211">
        <v>0</v>
      </c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0.399999999999999" outlineLevel="1" x14ac:dyDescent="0.25">
      <c r="A106" s="212">
        <v>20</v>
      </c>
      <c r="B106" s="218" t="s">
        <v>249</v>
      </c>
      <c r="C106" s="264" t="s">
        <v>250</v>
      </c>
      <c r="D106" s="220" t="s">
        <v>216</v>
      </c>
      <c r="E106" s="228">
        <v>8.3125</v>
      </c>
      <c r="F106" s="232">
        <f>H106+J106</f>
        <v>0</v>
      </c>
      <c r="G106" s="233">
        <f>ROUND(E106*F106,2)</f>
        <v>0</v>
      </c>
      <c r="H106" s="233"/>
      <c r="I106" s="233">
        <f>ROUND(E106*H106,2)</f>
        <v>0</v>
      </c>
      <c r="J106" s="233"/>
      <c r="K106" s="233">
        <f>ROUND(E106*J106,2)</f>
        <v>0</v>
      </c>
      <c r="L106" s="233">
        <v>21</v>
      </c>
      <c r="M106" s="233">
        <f>G106*(1+L106/100)</f>
        <v>0</v>
      </c>
      <c r="N106" s="221">
        <v>8.0700000000000008E-3</v>
      </c>
      <c r="O106" s="221">
        <f>ROUND(E106*N106,5)</f>
        <v>6.7080000000000001E-2</v>
      </c>
      <c r="P106" s="221">
        <v>0</v>
      </c>
      <c r="Q106" s="221">
        <f>ROUND(E106*P106,5)</f>
        <v>0</v>
      </c>
      <c r="R106" s="221"/>
      <c r="S106" s="221"/>
      <c r="T106" s="222">
        <v>0.2626</v>
      </c>
      <c r="U106" s="221">
        <f>ROUND(E106*T106,2)</f>
        <v>2.1800000000000002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138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ht="20.399999999999999" outlineLevel="1" x14ac:dyDescent="0.25">
      <c r="A107" s="212">
        <v>21</v>
      </c>
      <c r="B107" s="218" t="s">
        <v>251</v>
      </c>
      <c r="C107" s="264" t="s">
        <v>252</v>
      </c>
      <c r="D107" s="220" t="s">
        <v>253</v>
      </c>
      <c r="E107" s="228">
        <v>40.5</v>
      </c>
      <c r="F107" s="232">
        <f>H107+J107</f>
        <v>0</v>
      </c>
      <c r="G107" s="233">
        <f>ROUND(E107*F107,2)</f>
        <v>0</v>
      </c>
      <c r="H107" s="233"/>
      <c r="I107" s="233">
        <f>ROUND(E107*H107,2)</f>
        <v>0</v>
      </c>
      <c r="J107" s="233"/>
      <c r="K107" s="233">
        <f>ROUND(E107*J107,2)</f>
        <v>0</v>
      </c>
      <c r="L107" s="233">
        <v>21</v>
      </c>
      <c r="M107" s="233">
        <f>G107*(1+L107/100)</f>
        <v>0</v>
      </c>
      <c r="N107" s="221">
        <v>9.8999999999999999E-4</v>
      </c>
      <c r="O107" s="221">
        <f>ROUND(E107*N107,5)</f>
        <v>4.0099999999999997E-2</v>
      </c>
      <c r="P107" s="221">
        <v>0</v>
      </c>
      <c r="Q107" s="221">
        <f>ROUND(E107*P107,5)</f>
        <v>0</v>
      </c>
      <c r="R107" s="221"/>
      <c r="S107" s="221"/>
      <c r="T107" s="222">
        <v>0.13</v>
      </c>
      <c r="U107" s="221">
        <f>ROUND(E107*T107,2)</f>
        <v>5.27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138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0.399999999999999" outlineLevel="1" x14ac:dyDescent="0.25">
      <c r="A108" s="212">
        <v>22</v>
      </c>
      <c r="B108" s="218" t="s">
        <v>254</v>
      </c>
      <c r="C108" s="264" t="s">
        <v>255</v>
      </c>
      <c r="D108" s="220" t="s">
        <v>253</v>
      </c>
      <c r="E108" s="228">
        <v>21.7</v>
      </c>
      <c r="F108" s="232">
        <f>H108+J108</f>
        <v>0</v>
      </c>
      <c r="G108" s="233">
        <f>ROUND(E108*F108,2)</f>
        <v>0</v>
      </c>
      <c r="H108" s="233"/>
      <c r="I108" s="233">
        <f>ROUND(E108*H108,2)</f>
        <v>0</v>
      </c>
      <c r="J108" s="233"/>
      <c r="K108" s="233">
        <f>ROUND(E108*J108,2)</f>
        <v>0</v>
      </c>
      <c r="L108" s="233">
        <v>21</v>
      </c>
      <c r="M108" s="233">
        <f>G108*(1+L108/100)</f>
        <v>0</v>
      </c>
      <c r="N108" s="221">
        <v>0.15223999999999999</v>
      </c>
      <c r="O108" s="221">
        <f>ROUND(E108*N108,5)</f>
        <v>3.3036099999999999</v>
      </c>
      <c r="P108" s="221">
        <v>0</v>
      </c>
      <c r="Q108" s="221">
        <f>ROUND(E108*P108,5)</f>
        <v>0</v>
      </c>
      <c r="R108" s="221"/>
      <c r="S108" s="221"/>
      <c r="T108" s="222">
        <v>0.14000000000000001</v>
      </c>
      <c r="U108" s="221">
        <f>ROUND(E108*T108,2)</f>
        <v>3.04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138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2"/>
      <c r="B109" s="218"/>
      <c r="C109" s="265" t="s">
        <v>256</v>
      </c>
      <c r="D109" s="223"/>
      <c r="E109" s="229">
        <v>21.7</v>
      </c>
      <c r="F109" s="233"/>
      <c r="G109" s="233"/>
      <c r="H109" s="233"/>
      <c r="I109" s="233"/>
      <c r="J109" s="233"/>
      <c r="K109" s="233"/>
      <c r="L109" s="233"/>
      <c r="M109" s="233"/>
      <c r="N109" s="221"/>
      <c r="O109" s="221"/>
      <c r="P109" s="221"/>
      <c r="Q109" s="221"/>
      <c r="R109" s="221"/>
      <c r="S109" s="221"/>
      <c r="T109" s="222"/>
      <c r="U109" s="22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140</v>
      </c>
      <c r="AF109" s="211">
        <v>0</v>
      </c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x14ac:dyDescent="0.25">
      <c r="A110" s="213" t="s">
        <v>135</v>
      </c>
      <c r="B110" s="219" t="s">
        <v>70</v>
      </c>
      <c r="C110" s="266" t="s">
        <v>71</v>
      </c>
      <c r="D110" s="224"/>
      <c r="E110" s="230"/>
      <c r="F110" s="234"/>
      <c r="G110" s="234">
        <f>SUMIF(AE111:AE136,"&lt;&gt;NOR",G111:G136)</f>
        <v>0</v>
      </c>
      <c r="H110" s="234"/>
      <c r="I110" s="234">
        <f>SUM(I111:I136)</f>
        <v>0</v>
      </c>
      <c r="J110" s="234"/>
      <c r="K110" s="234">
        <f>SUM(K111:K136)</f>
        <v>0</v>
      </c>
      <c r="L110" s="234"/>
      <c r="M110" s="234">
        <f>SUM(M111:M136)</f>
        <v>0</v>
      </c>
      <c r="N110" s="225"/>
      <c r="O110" s="225">
        <f>SUM(O111:O136)</f>
        <v>1.0013799999999999</v>
      </c>
      <c r="P110" s="225"/>
      <c r="Q110" s="225">
        <f>SUM(Q111:Q136)</f>
        <v>0</v>
      </c>
      <c r="R110" s="225"/>
      <c r="S110" s="225"/>
      <c r="T110" s="226"/>
      <c r="U110" s="225">
        <f>SUM(U111:U136)</f>
        <v>66.240000000000009</v>
      </c>
      <c r="AE110" t="s">
        <v>136</v>
      </c>
    </row>
    <row r="111" spans="1:60" outlineLevel="1" x14ac:dyDescent="0.25">
      <c r="A111" s="212">
        <v>23</v>
      </c>
      <c r="B111" s="218" t="s">
        <v>257</v>
      </c>
      <c r="C111" s="264" t="s">
        <v>258</v>
      </c>
      <c r="D111" s="220" t="s">
        <v>216</v>
      </c>
      <c r="E111" s="228">
        <v>6.5750000000000002</v>
      </c>
      <c r="F111" s="232">
        <f>H111+J111</f>
        <v>0</v>
      </c>
      <c r="G111" s="233">
        <f>ROUND(E111*F111,2)</f>
        <v>0</v>
      </c>
      <c r="H111" s="233"/>
      <c r="I111" s="233">
        <f>ROUND(E111*H111,2)</f>
        <v>0</v>
      </c>
      <c r="J111" s="233"/>
      <c r="K111" s="233">
        <f>ROUND(E111*J111,2)</f>
        <v>0</v>
      </c>
      <c r="L111" s="233">
        <v>21</v>
      </c>
      <c r="M111" s="233">
        <f>G111*(1+L111/100)</f>
        <v>0</v>
      </c>
      <c r="N111" s="221">
        <v>2.6159999999999999E-2</v>
      </c>
      <c r="O111" s="221">
        <f>ROUND(E111*N111,5)</f>
        <v>0.17199999999999999</v>
      </c>
      <c r="P111" s="221">
        <v>0</v>
      </c>
      <c r="Q111" s="221">
        <f>ROUND(E111*P111,5)</f>
        <v>0</v>
      </c>
      <c r="R111" s="221"/>
      <c r="S111" s="221"/>
      <c r="T111" s="222">
        <v>0.99</v>
      </c>
      <c r="U111" s="221">
        <f>ROUND(E111*T111,2)</f>
        <v>6.51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138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12"/>
      <c r="B112" s="218"/>
      <c r="C112" s="265" t="s">
        <v>259</v>
      </c>
      <c r="D112" s="223"/>
      <c r="E112" s="229"/>
      <c r="F112" s="233"/>
      <c r="G112" s="233"/>
      <c r="H112" s="233"/>
      <c r="I112" s="233"/>
      <c r="J112" s="233"/>
      <c r="K112" s="233"/>
      <c r="L112" s="233"/>
      <c r="M112" s="233"/>
      <c r="N112" s="221"/>
      <c r="O112" s="221"/>
      <c r="P112" s="221"/>
      <c r="Q112" s="221"/>
      <c r="R112" s="221"/>
      <c r="S112" s="221"/>
      <c r="T112" s="222"/>
      <c r="U112" s="22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140</v>
      </c>
      <c r="AF112" s="211">
        <v>0</v>
      </c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12"/>
      <c r="B113" s="218"/>
      <c r="C113" s="265" t="s">
        <v>260</v>
      </c>
      <c r="D113" s="223"/>
      <c r="E113" s="229">
        <v>2.25</v>
      </c>
      <c r="F113" s="233"/>
      <c r="G113" s="233"/>
      <c r="H113" s="233"/>
      <c r="I113" s="233"/>
      <c r="J113" s="233"/>
      <c r="K113" s="233"/>
      <c r="L113" s="233"/>
      <c r="M113" s="233"/>
      <c r="N113" s="221"/>
      <c r="O113" s="221"/>
      <c r="P113" s="221"/>
      <c r="Q113" s="221"/>
      <c r="R113" s="221"/>
      <c r="S113" s="221"/>
      <c r="T113" s="222"/>
      <c r="U113" s="22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140</v>
      </c>
      <c r="AF113" s="211">
        <v>0</v>
      </c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2"/>
      <c r="B114" s="218"/>
      <c r="C114" s="267" t="s">
        <v>245</v>
      </c>
      <c r="D114" s="227"/>
      <c r="E114" s="231">
        <v>2.25</v>
      </c>
      <c r="F114" s="233"/>
      <c r="G114" s="233"/>
      <c r="H114" s="233"/>
      <c r="I114" s="233"/>
      <c r="J114" s="233"/>
      <c r="K114" s="233"/>
      <c r="L114" s="233"/>
      <c r="M114" s="233"/>
      <c r="N114" s="221"/>
      <c r="O114" s="221"/>
      <c r="P114" s="221"/>
      <c r="Q114" s="221"/>
      <c r="R114" s="221"/>
      <c r="S114" s="221"/>
      <c r="T114" s="222"/>
      <c r="U114" s="22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140</v>
      </c>
      <c r="AF114" s="211">
        <v>1</v>
      </c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2"/>
      <c r="B115" s="218"/>
      <c r="C115" s="265" t="s">
        <v>261</v>
      </c>
      <c r="D115" s="223"/>
      <c r="E115" s="229"/>
      <c r="F115" s="233"/>
      <c r="G115" s="233"/>
      <c r="H115" s="233"/>
      <c r="I115" s="233"/>
      <c r="J115" s="233"/>
      <c r="K115" s="233"/>
      <c r="L115" s="233"/>
      <c r="M115" s="233"/>
      <c r="N115" s="221"/>
      <c r="O115" s="221"/>
      <c r="P115" s="221"/>
      <c r="Q115" s="221"/>
      <c r="R115" s="221"/>
      <c r="S115" s="221"/>
      <c r="T115" s="222"/>
      <c r="U115" s="221"/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140</v>
      </c>
      <c r="AF115" s="211">
        <v>0</v>
      </c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2"/>
      <c r="B116" s="218"/>
      <c r="C116" s="265" t="s">
        <v>262</v>
      </c>
      <c r="D116" s="223"/>
      <c r="E116" s="229">
        <v>4.3250000000000002</v>
      </c>
      <c r="F116" s="233"/>
      <c r="G116" s="233"/>
      <c r="H116" s="233"/>
      <c r="I116" s="233"/>
      <c r="J116" s="233"/>
      <c r="K116" s="233"/>
      <c r="L116" s="233"/>
      <c r="M116" s="233"/>
      <c r="N116" s="221"/>
      <c r="O116" s="221"/>
      <c r="P116" s="221"/>
      <c r="Q116" s="221"/>
      <c r="R116" s="221"/>
      <c r="S116" s="221"/>
      <c r="T116" s="222"/>
      <c r="U116" s="22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140</v>
      </c>
      <c r="AF116" s="211">
        <v>0</v>
      </c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12"/>
      <c r="B117" s="218"/>
      <c r="C117" s="267" t="s">
        <v>245</v>
      </c>
      <c r="D117" s="227"/>
      <c r="E117" s="231">
        <v>4.3250000000000002</v>
      </c>
      <c r="F117" s="233"/>
      <c r="G117" s="233"/>
      <c r="H117" s="233"/>
      <c r="I117" s="233"/>
      <c r="J117" s="233"/>
      <c r="K117" s="233"/>
      <c r="L117" s="233"/>
      <c r="M117" s="233"/>
      <c r="N117" s="221"/>
      <c r="O117" s="221"/>
      <c r="P117" s="221"/>
      <c r="Q117" s="221"/>
      <c r="R117" s="221"/>
      <c r="S117" s="221"/>
      <c r="T117" s="222"/>
      <c r="U117" s="22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140</v>
      </c>
      <c r="AF117" s="211">
        <v>1</v>
      </c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ht="20.399999999999999" outlineLevel="1" x14ac:dyDescent="0.25">
      <c r="A118" s="212">
        <v>24</v>
      </c>
      <c r="B118" s="218" t="s">
        <v>263</v>
      </c>
      <c r="C118" s="264" t="s">
        <v>264</v>
      </c>
      <c r="D118" s="220" t="s">
        <v>265</v>
      </c>
      <c r="E118" s="228">
        <v>1</v>
      </c>
      <c r="F118" s="232">
        <f>H118+J118</f>
        <v>0</v>
      </c>
      <c r="G118" s="233">
        <f>ROUND(E118*F118,2)</f>
        <v>0</v>
      </c>
      <c r="H118" s="233"/>
      <c r="I118" s="233">
        <f>ROUND(E118*H118,2)</f>
        <v>0</v>
      </c>
      <c r="J118" s="233"/>
      <c r="K118" s="233">
        <f>ROUND(E118*J118,2)</f>
        <v>0</v>
      </c>
      <c r="L118" s="233">
        <v>21</v>
      </c>
      <c r="M118" s="233">
        <f>G118*(1+L118/100)</f>
        <v>0</v>
      </c>
      <c r="N118" s="221">
        <v>6.4700000000000001E-3</v>
      </c>
      <c r="O118" s="221">
        <f>ROUND(E118*N118,5)</f>
        <v>6.4700000000000001E-3</v>
      </c>
      <c r="P118" s="221">
        <v>0</v>
      </c>
      <c r="Q118" s="221">
        <f>ROUND(E118*P118,5)</f>
        <v>0</v>
      </c>
      <c r="R118" s="221"/>
      <c r="S118" s="221"/>
      <c r="T118" s="222">
        <v>0.66</v>
      </c>
      <c r="U118" s="221">
        <f>ROUND(E118*T118,2)</f>
        <v>0.66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138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ht="20.399999999999999" outlineLevel="1" x14ac:dyDescent="0.25">
      <c r="A119" s="212">
        <v>25</v>
      </c>
      <c r="B119" s="218" t="s">
        <v>266</v>
      </c>
      <c r="C119" s="264" t="s">
        <v>267</v>
      </c>
      <c r="D119" s="220" t="s">
        <v>216</v>
      </c>
      <c r="E119" s="228">
        <v>10.845000000000001</v>
      </c>
      <c r="F119" s="232">
        <f>H119+J119</f>
        <v>0</v>
      </c>
      <c r="G119" s="233">
        <f>ROUND(E119*F119,2)</f>
        <v>0</v>
      </c>
      <c r="H119" s="233"/>
      <c r="I119" s="233">
        <f>ROUND(E119*H119,2)</f>
        <v>0</v>
      </c>
      <c r="J119" s="233"/>
      <c r="K119" s="233">
        <f>ROUND(E119*J119,2)</f>
        <v>0</v>
      </c>
      <c r="L119" s="233">
        <v>21</v>
      </c>
      <c r="M119" s="233">
        <f>G119*(1+L119/100)</f>
        <v>0</v>
      </c>
      <c r="N119" s="221">
        <v>1.2670000000000001E-2</v>
      </c>
      <c r="O119" s="221">
        <f>ROUND(E119*N119,5)</f>
        <v>0.13741</v>
      </c>
      <c r="P119" s="221">
        <v>0</v>
      </c>
      <c r="Q119" s="221">
        <f>ROUND(E119*P119,5)</f>
        <v>0</v>
      </c>
      <c r="R119" s="221"/>
      <c r="S119" s="221"/>
      <c r="T119" s="222">
        <v>0.69</v>
      </c>
      <c r="U119" s="221">
        <f>ROUND(E119*T119,2)</f>
        <v>7.48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138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12"/>
      <c r="B120" s="218"/>
      <c r="C120" s="265" t="s">
        <v>268</v>
      </c>
      <c r="D120" s="223"/>
      <c r="E120" s="229"/>
      <c r="F120" s="233"/>
      <c r="G120" s="233"/>
      <c r="H120" s="233"/>
      <c r="I120" s="233"/>
      <c r="J120" s="233"/>
      <c r="K120" s="233"/>
      <c r="L120" s="233"/>
      <c r="M120" s="233"/>
      <c r="N120" s="221"/>
      <c r="O120" s="221"/>
      <c r="P120" s="221"/>
      <c r="Q120" s="221"/>
      <c r="R120" s="221"/>
      <c r="S120" s="221"/>
      <c r="T120" s="222"/>
      <c r="U120" s="22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140</v>
      </c>
      <c r="AF120" s="211">
        <v>0</v>
      </c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2"/>
      <c r="B121" s="218"/>
      <c r="C121" s="265" t="s">
        <v>269</v>
      </c>
      <c r="D121" s="223"/>
      <c r="E121" s="229">
        <v>10.845000000000001</v>
      </c>
      <c r="F121" s="233"/>
      <c r="G121" s="233"/>
      <c r="H121" s="233"/>
      <c r="I121" s="233"/>
      <c r="J121" s="233"/>
      <c r="K121" s="233"/>
      <c r="L121" s="233"/>
      <c r="M121" s="233"/>
      <c r="N121" s="221"/>
      <c r="O121" s="221"/>
      <c r="P121" s="221"/>
      <c r="Q121" s="221"/>
      <c r="R121" s="221"/>
      <c r="S121" s="221"/>
      <c r="T121" s="222"/>
      <c r="U121" s="22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140</v>
      </c>
      <c r="AF121" s="211">
        <v>0</v>
      </c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2">
        <v>26</v>
      </c>
      <c r="B122" s="218" t="s">
        <v>270</v>
      </c>
      <c r="C122" s="264" t="s">
        <v>271</v>
      </c>
      <c r="D122" s="220" t="s">
        <v>216</v>
      </c>
      <c r="E122" s="228">
        <v>10.845000000000001</v>
      </c>
      <c r="F122" s="232">
        <f>H122+J122</f>
        <v>0</v>
      </c>
      <c r="G122" s="233">
        <f>ROUND(E122*F122,2)</f>
        <v>0</v>
      </c>
      <c r="H122" s="233"/>
      <c r="I122" s="233">
        <f>ROUND(E122*H122,2)</f>
        <v>0</v>
      </c>
      <c r="J122" s="233"/>
      <c r="K122" s="233">
        <f>ROUND(E122*J122,2)</f>
        <v>0</v>
      </c>
      <c r="L122" s="233">
        <v>21</v>
      </c>
      <c r="M122" s="233">
        <f>G122*(1+L122/100)</f>
        <v>0</v>
      </c>
      <c r="N122" s="221">
        <v>0</v>
      </c>
      <c r="O122" s="221">
        <f>ROUND(E122*N122,5)</f>
        <v>0</v>
      </c>
      <c r="P122" s="221">
        <v>0</v>
      </c>
      <c r="Q122" s="221">
        <f>ROUND(E122*P122,5)</f>
        <v>0</v>
      </c>
      <c r="R122" s="221"/>
      <c r="S122" s="221"/>
      <c r="T122" s="222">
        <v>0.2</v>
      </c>
      <c r="U122" s="221">
        <f>ROUND(E122*T122,2)</f>
        <v>2.17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138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2">
        <v>27</v>
      </c>
      <c r="B123" s="218" t="s">
        <v>272</v>
      </c>
      <c r="C123" s="264" t="s">
        <v>273</v>
      </c>
      <c r="D123" s="220" t="s">
        <v>265</v>
      </c>
      <c r="E123" s="228">
        <v>5</v>
      </c>
      <c r="F123" s="232">
        <f>H123+J123</f>
        <v>0</v>
      </c>
      <c r="G123" s="233">
        <f>ROUND(E123*F123,2)</f>
        <v>0</v>
      </c>
      <c r="H123" s="233"/>
      <c r="I123" s="233">
        <f>ROUND(E123*H123,2)</f>
        <v>0</v>
      </c>
      <c r="J123" s="233"/>
      <c r="K123" s="233">
        <f>ROUND(E123*J123,2)</f>
        <v>0</v>
      </c>
      <c r="L123" s="233">
        <v>21</v>
      </c>
      <c r="M123" s="233">
        <f>G123*(1+L123/100)</f>
        <v>0</v>
      </c>
      <c r="N123" s="221">
        <v>3.32E-3</v>
      </c>
      <c r="O123" s="221">
        <f>ROUND(E123*N123,5)</f>
        <v>1.66E-2</v>
      </c>
      <c r="P123" s="221">
        <v>0</v>
      </c>
      <c r="Q123" s="221">
        <f>ROUND(E123*P123,5)</f>
        <v>0</v>
      </c>
      <c r="R123" s="221"/>
      <c r="S123" s="221"/>
      <c r="T123" s="222">
        <v>0.36</v>
      </c>
      <c r="U123" s="221">
        <f>ROUND(E123*T123,2)</f>
        <v>1.8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138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12"/>
      <c r="B124" s="218"/>
      <c r="C124" s="265" t="s">
        <v>274</v>
      </c>
      <c r="D124" s="223"/>
      <c r="E124" s="229"/>
      <c r="F124" s="233"/>
      <c r="G124" s="233"/>
      <c r="H124" s="233"/>
      <c r="I124" s="233"/>
      <c r="J124" s="233"/>
      <c r="K124" s="233"/>
      <c r="L124" s="233"/>
      <c r="M124" s="233"/>
      <c r="N124" s="221"/>
      <c r="O124" s="221"/>
      <c r="P124" s="221"/>
      <c r="Q124" s="221"/>
      <c r="R124" s="221"/>
      <c r="S124" s="221"/>
      <c r="T124" s="222"/>
      <c r="U124" s="22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140</v>
      </c>
      <c r="AF124" s="211">
        <v>0</v>
      </c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12"/>
      <c r="B125" s="218"/>
      <c r="C125" s="265" t="s">
        <v>74</v>
      </c>
      <c r="D125" s="223"/>
      <c r="E125" s="229">
        <v>5</v>
      </c>
      <c r="F125" s="233"/>
      <c r="G125" s="233"/>
      <c r="H125" s="233"/>
      <c r="I125" s="233"/>
      <c r="J125" s="233"/>
      <c r="K125" s="233"/>
      <c r="L125" s="233"/>
      <c r="M125" s="233"/>
      <c r="N125" s="221"/>
      <c r="O125" s="221"/>
      <c r="P125" s="221"/>
      <c r="Q125" s="221"/>
      <c r="R125" s="221"/>
      <c r="S125" s="221"/>
      <c r="T125" s="222"/>
      <c r="U125" s="221"/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140</v>
      </c>
      <c r="AF125" s="211">
        <v>0</v>
      </c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0.399999999999999" outlineLevel="1" x14ac:dyDescent="0.25">
      <c r="A126" s="212">
        <v>28</v>
      </c>
      <c r="B126" s="218" t="s">
        <v>275</v>
      </c>
      <c r="C126" s="264" t="s">
        <v>276</v>
      </c>
      <c r="D126" s="220" t="s">
        <v>216</v>
      </c>
      <c r="E126" s="228">
        <v>35.840000000000003</v>
      </c>
      <c r="F126" s="232">
        <f>H126+J126</f>
        <v>0</v>
      </c>
      <c r="G126" s="233">
        <f>ROUND(E126*F126,2)</f>
        <v>0</v>
      </c>
      <c r="H126" s="233"/>
      <c r="I126" s="233">
        <f>ROUND(E126*H126,2)</f>
        <v>0</v>
      </c>
      <c r="J126" s="233"/>
      <c r="K126" s="233">
        <f>ROUND(E126*J126,2)</f>
        <v>0</v>
      </c>
      <c r="L126" s="233">
        <v>21</v>
      </c>
      <c r="M126" s="233">
        <f>G126*(1+L126/100)</f>
        <v>0</v>
      </c>
      <c r="N126" s="221">
        <v>1.439E-2</v>
      </c>
      <c r="O126" s="221">
        <f>ROUND(E126*N126,5)</f>
        <v>0.51573999999999998</v>
      </c>
      <c r="P126" s="221">
        <v>0</v>
      </c>
      <c r="Q126" s="221">
        <f>ROUND(E126*P126,5)</f>
        <v>0</v>
      </c>
      <c r="R126" s="221"/>
      <c r="S126" s="221"/>
      <c r="T126" s="222">
        <v>0.69899999999999995</v>
      </c>
      <c r="U126" s="221">
        <f>ROUND(E126*T126,2)</f>
        <v>25.05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138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2"/>
      <c r="B127" s="218"/>
      <c r="C127" s="265" t="s">
        <v>277</v>
      </c>
      <c r="D127" s="223"/>
      <c r="E127" s="229"/>
      <c r="F127" s="233"/>
      <c r="G127" s="233"/>
      <c r="H127" s="233"/>
      <c r="I127" s="233"/>
      <c r="J127" s="233"/>
      <c r="K127" s="233"/>
      <c r="L127" s="233"/>
      <c r="M127" s="233"/>
      <c r="N127" s="221"/>
      <c r="O127" s="221"/>
      <c r="P127" s="221"/>
      <c r="Q127" s="221"/>
      <c r="R127" s="221"/>
      <c r="S127" s="221"/>
      <c r="T127" s="222"/>
      <c r="U127" s="22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140</v>
      </c>
      <c r="AF127" s="211">
        <v>0</v>
      </c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2"/>
      <c r="B128" s="218"/>
      <c r="C128" s="265" t="s">
        <v>278</v>
      </c>
      <c r="D128" s="223"/>
      <c r="E128" s="229">
        <v>35.840000000000003</v>
      </c>
      <c r="F128" s="233"/>
      <c r="G128" s="233"/>
      <c r="H128" s="233"/>
      <c r="I128" s="233"/>
      <c r="J128" s="233"/>
      <c r="K128" s="233"/>
      <c r="L128" s="233"/>
      <c r="M128" s="233"/>
      <c r="N128" s="221"/>
      <c r="O128" s="221"/>
      <c r="P128" s="221"/>
      <c r="Q128" s="221"/>
      <c r="R128" s="221"/>
      <c r="S128" s="221"/>
      <c r="T128" s="222"/>
      <c r="U128" s="22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140</v>
      </c>
      <c r="AF128" s="211">
        <v>0</v>
      </c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0.399999999999999" outlineLevel="1" x14ac:dyDescent="0.25">
      <c r="A129" s="212">
        <v>29</v>
      </c>
      <c r="B129" s="218" t="s">
        <v>279</v>
      </c>
      <c r="C129" s="264" t="s">
        <v>280</v>
      </c>
      <c r="D129" s="220" t="s">
        <v>253</v>
      </c>
      <c r="E129" s="228">
        <v>35</v>
      </c>
      <c r="F129" s="232">
        <f>H129+J129</f>
        <v>0</v>
      </c>
      <c r="G129" s="233">
        <f>ROUND(E129*F129,2)</f>
        <v>0</v>
      </c>
      <c r="H129" s="233"/>
      <c r="I129" s="233">
        <f>ROUND(E129*H129,2)</f>
        <v>0</v>
      </c>
      <c r="J129" s="233"/>
      <c r="K129" s="233">
        <f>ROUND(E129*J129,2)</f>
        <v>0</v>
      </c>
      <c r="L129" s="233">
        <v>21</v>
      </c>
      <c r="M129" s="233">
        <f>G129*(1+L129/100)</f>
        <v>0</v>
      </c>
      <c r="N129" s="221">
        <v>1.3999999999999999E-4</v>
      </c>
      <c r="O129" s="221">
        <f>ROUND(E129*N129,5)</f>
        <v>4.8999999999999998E-3</v>
      </c>
      <c r="P129" s="221">
        <v>0</v>
      </c>
      <c r="Q129" s="221">
        <f>ROUND(E129*P129,5)</f>
        <v>0</v>
      </c>
      <c r="R129" s="221"/>
      <c r="S129" s="221"/>
      <c r="T129" s="222">
        <v>0.05</v>
      </c>
      <c r="U129" s="221">
        <f>ROUND(E129*T129,2)</f>
        <v>1.75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138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0.399999999999999" outlineLevel="1" x14ac:dyDescent="0.25">
      <c r="A130" s="212">
        <v>30</v>
      </c>
      <c r="B130" s="218" t="s">
        <v>281</v>
      </c>
      <c r="C130" s="264" t="s">
        <v>280</v>
      </c>
      <c r="D130" s="220" t="s">
        <v>253</v>
      </c>
      <c r="E130" s="228">
        <v>16</v>
      </c>
      <c r="F130" s="232">
        <f>H130+J130</f>
        <v>0</v>
      </c>
      <c r="G130" s="233">
        <f>ROUND(E130*F130,2)</f>
        <v>0</v>
      </c>
      <c r="H130" s="233"/>
      <c r="I130" s="233">
        <f>ROUND(E130*H130,2)</f>
        <v>0</v>
      </c>
      <c r="J130" s="233"/>
      <c r="K130" s="233">
        <f>ROUND(E130*J130,2)</f>
        <v>0</v>
      </c>
      <c r="L130" s="233">
        <v>21</v>
      </c>
      <c r="M130" s="233">
        <f>G130*(1+L130/100)</f>
        <v>0</v>
      </c>
      <c r="N130" s="221">
        <v>1.3999999999999999E-4</v>
      </c>
      <c r="O130" s="221">
        <f>ROUND(E130*N130,5)</f>
        <v>2.2399999999999998E-3</v>
      </c>
      <c r="P130" s="221">
        <v>0</v>
      </c>
      <c r="Q130" s="221">
        <f>ROUND(E130*P130,5)</f>
        <v>0</v>
      </c>
      <c r="R130" s="221"/>
      <c r="S130" s="221"/>
      <c r="T130" s="222">
        <v>5.6000000000000001E-2</v>
      </c>
      <c r="U130" s="221">
        <f>ROUND(E130*T130,2)</f>
        <v>0.9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138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12">
        <v>31</v>
      </c>
      <c r="B131" s="218" t="s">
        <v>282</v>
      </c>
      <c r="C131" s="264" t="s">
        <v>283</v>
      </c>
      <c r="D131" s="220" t="s">
        <v>216</v>
      </c>
      <c r="E131" s="228">
        <v>12.26</v>
      </c>
      <c r="F131" s="232">
        <f>H131+J131</f>
        <v>0</v>
      </c>
      <c r="G131" s="233">
        <f>ROUND(E131*F131,2)</f>
        <v>0</v>
      </c>
      <c r="H131" s="233"/>
      <c r="I131" s="233">
        <f>ROUND(E131*H131,2)</f>
        <v>0</v>
      </c>
      <c r="J131" s="233"/>
      <c r="K131" s="233">
        <f>ROUND(E131*J131,2)</f>
        <v>0</v>
      </c>
      <c r="L131" s="233">
        <v>21</v>
      </c>
      <c r="M131" s="233">
        <f>G131*(1+L131/100)</f>
        <v>0</v>
      </c>
      <c r="N131" s="221">
        <v>1.191E-2</v>
      </c>
      <c r="O131" s="221">
        <f>ROUND(E131*N131,5)</f>
        <v>0.14602000000000001</v>
      </c>
      <c r="P131" s="221">
        <v>0</v>
      </c>
      <c r="Q131" s="221">
        <f>ROUND(E131*P131,5)</f>
        <v>0</v>
      </c>
      <c r="R131" s="221"/>
      <c r="S131" s="221"/>
      <c r="T131" s="222">
        <v>1.0449999999999999</v>
      </c>
      <c r="U131" s="221">
        <f>ROUND(E131*T131,2)</f>
        <v>12.81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138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5">
      <c r="A132" s="212"/>
      <c r="B132" s="218"/>
      <c r="C132" s="265" t="s">
        <v>284</v>
      </c>
      <c r="D132" s="223"/>
      <c r="E132" s="229"/>
      <c r="F132" s="233"/>
      <c r="G132" s="233"/>
      <c r="H132" s="233"/>
      <c r="I132" s="233"/>
      <c r="J132" s="233"/>
      <c r="K132" s="233"/>
      <c r="L132" s="233"/>
      <c r="M132" s="233"/>
      <c r="N132" s="221"/>
      <c r="O132" s="221"/>
      <c r="P132" s="221"/>
      <c r="Q132" s="221"/>
      <c r="R132" s="221"/>
      <c r="S132" s="221"/>
      <c r="T132" s="222"/>
      <c r="U132" s="22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140</v>
      </c>
      <c r="AF132" s="211">
        <v>0</v>
      </c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5">
      <c r="A133" s="212"/>
      <c r="B133" s="218"/>
      <c r="C133" s="265" t="s">
        <v>285</v>
      </c>
      <c r="D133" s="223"/>
      <c r="E133" s="229">
        <v>12.26</v>
      </c>
      <c r="F133" s="233"/>
      <c r="G133" s="233"/>
      <c r="H133" s="233"/>
      <c r="I133" s="233"/>
      <c r="J133" s="233"/>
      <c r="K133" s="233"/>
      <c r="L133" s="233"/>
      <c r="M133" s="233"/>
      <c r="N133" s="221"/>
      <c r="O133" s="221"/>
      <c r="P133" s="221"/>
      <c r="Q133" s="221"/>
      <c r="R133" s="221"/>
      <c r="S133" s="221"/>
      <c r="T133" s="222"/>
      <c r="U133" s="22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140</v>
      </c>
      <c r="AF133" s="211">
        <v>0</v>
      </c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12">
        <v>32</v>
      </c>
      <c r="B134" s="218" t="s">
        <v>286</v>
      </c>
      <c r="C134" s="264" t="s">
        <v>287</v>
      </c>
      <c r="D134" s="220" t="s">
        <v>216</v>
      </c>
      <c r="E134" s="228">
        <v>12.26</v>
      </c>
      <c r="F134" s="232">
        <f>H134+J134</f>
        <v>0</v>
      </c>
      <c r="G134" s="233">
        <f>ROUND(E134*F134,2)</f>
        <v>0</v>
      </c>
      <c r="H134" s="233"/>
      <c r="I134" s="233">
        <f>ROUND(E134*H134,2)</f>
        <v>0</v>
      </c>
      <c r="J134" s="233"/>
      <c r="K134" s="233">
        <f>ROUND(E134*J134,2)</f>
        <v>0</v>
      </c>
      <c r="L134" s="233">
        <v>21</v>
      </c>
      <c r="M134" s="233">
        <f>G134*(1+L134/100)</f>
        <v>0</v>
      </c>
      <c r="N134" s="221">
        <v>0</v>
      </c>
      <c r="O134" s="221">
        <f>ROUND(E134*N134,5)</f>
        <v>0</v>
      </c>
      <c r="P134" s="221">
        <v>0</v>
      </c>
      <c r="Q134" s="221">
        <f>ROUND(E134*P134,5)</f>
        <v>0</v>
      </c>
      <c r="R134" s="221"/>
      <c r="S134" s="221"/>
      <c r="T134" s="222">
        <v>0.57999999999999996</v>
      </c>
      <c r="U134" s="221">
        <f>ROUND(E134*T134,2)</f>
        <v>7.11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138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5">
      <c r="A135" s="212"/>
      <c r="B135" s="218"/>
      <c r="C135" s="265" t="s">
        <v>284</v>
      </c>
      <c r="D135" s="223"/>
      <c r="E135" s="229"/>
      <c r="F135" s="233"/>
      <c r="G135" s="233"/>
      <c r="H135" s="233"/>
      <c r="I135" s="233"/>
      <c r="J135" s="233"/>
      <c r="K135" s="233"/>
      <c r="L135" s="233"/>
      <c r="M135" s="233"/>
      <c r="N135" s="221"/>
      <c r="O135" s="221"/>
      <c r="P135" s="221"/>
      <c r="Q135" s="221"/>
      <c r="R135" s="221"/>
      <c r="S135" s="221"/>
      <c r="T135" s="222"/>
      <c r="U135" s="221"/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140</v>
      </c>
      <c r="AF135" s="211">
        <v>0</v>
      </c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12"/>
      <c r="B136" s="218"/>
      <c r="C136" s="265" t="s">
        <v>285</v>
      </c>
      <c r="D136" s="223"/>
      <c r="E136" s="229">
        <v>12.26</v>
      </c>
      <c r="F136" s="233"/>
      <c r="G136" s="233"/>
      <c r="H136" s="233"/>
      <c r="I136" s="233"/>
      <c r="J136" s="233"/>
      <c r="K136" s="233"/>
      <c r="L136" s="233"/>
      <c r="M136" s="233"/>
      <c r="N136" s="221"/>
      <c r="O136" s="221"/>
      <c r="P136" s="221"/>
      <c r="Q136" s="221"/>
      <c r="R136" s="221"/>
      <c r="S136" s="221"/>
      <c r="T136" s="222"/>
      <c r="U136" s="221"/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140</v>
      </c>
      <c r="AF136" s="211">
        <v>0</v>
      </c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x14ac:dyDescent="0.25">
      <c r="A137" s="213" t="s">
        <v>135</v>
      </c>
      <c r="B137" s="219" t="s">
        <v>72</v>
      </c>
      <c r="C137" s="266" t="s">
        <v>73</v>
      </c>
      <c r="D137" s="224"/>
      <c r="E137" s="230"/>
      <c r="F137" s="234"/>
      <c r="G137" s="234">
        <f>SUMIF(AE138:AE144,"&lt;&gt;NOR",G138:G144)</f>
        <v>0</v>
      </c>
      <c r="H137" s="234"/>
      <c r="I137" s="234">
        <f>SUM(I138:I144)</f>
        <v>0</v>
      </c>
      <c r="J137" s="234"/>
      <c r="K137" s="234">
        <f>SUM(K138:K144)</f>
        <v>0</v>
      </c>
      <c r="L137" s="234"/>
      <c r="M137" s="234">
        <f>SUM(M138:M144)</f>
        <v>0</v>
      </c>
      <c r="N137" s="225"/>
      <c r="O137" s="225">
        <f>SUM(O138:O144)</f>
        <v>1.0785400000000001</v>
      </c>
      <c r="P137" s="225"/>
      <c r="Q137" s="225">
        <f>SUM(Q138:Q144)</f>
        <v>0</v>
      </c>
      <c r="R137" s="225"/>
      <c r="S137" s="225"/>
      <c r="T137" s="226"/>
      <c r="U137" s="225">
        <f>SUM(U138:U144)</f>
        <v>89.53</v>
      </c>
      <c r="AE137" t="s">
        <v>136</v>
      </c>
    </row>
    <row r="138" spans="1:60" ht="20.399999999999999" outlineLevel="1" x14ac:dyDescent="0.25">
      <c r="A138" s="212">
        <v>33</v>
      </c>
      <c r="B138" s="218" t="s">
        <v>288</v>
      </c>
      <c r="C138" s="264" t="s">
        <v>289</v>
      </c>
      <c r="D138" s="220" t="s">
        <v>290</v>
      </c>
      <c r="E138" s="228">
        <v>1027.18</v>
      </c>
      <c r="F138" s="232">
        <f>H138+J138</f>
        <v>0</v>
      </c>
      <c r="G138" s="233">
        <f>ROUND(E138*F138,2)</f>
        <v>0</v>
      </c>
      <c r="H138" s="233"/>
      <c r="I138" s="233">
        <f>ROUND(E138*H138,2)</f>
        <v>0</v>
      </c>
      <c r="J138" s="233"/>
      <c r="K138" s="233">
        <f>ROUND(E138*J138,2)</f>
        <v>0</v>
      </c>
      <c r="L138" s="233">
        <v>21</v>
      </c>
      <c r="M138" s="233">
        <f>G138*(1+L138/100)</f>
        <v>0</v>
      </c>
      <c r="N138" s="221">
        <v>1.0499999999999999E-3</v>
      </c>
      <c r="O138" s="221">
        <f>ROUND(E138*N138,5)</f>
        <v>1.0785400000000001</v>
      </c>
      <c r="P138" s="221">
        <v>0</v>
      </c>
      <c r="Q138" s="221">
        <f>ROUND(E138*P138,5)</f>
        <v>0</v>
      </c>
      <c r="R138" s="221"/>
      <c r="S138" s="221"/>
      <c r="T138" s="222">
        <v>8.7160000000000001E-2</v>
      </c>
      <c r="U138" s="221">
        <f>ROUND(E138*T138,2)</f>
        <v>89.53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138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12"/>
      <c r="B139" s="218"/>
      <c r="C139" s="265" t="s">
        <v>291</v>
      </c>
      <c r="D139" s="223"/>
      <c r="E139" s="229"/>
      <c r="F139" s="233"/>
      <c r="G139" s="233"/>
      <c r="H139" s="233"/>
      <c r="I139" s="233"/>
      <c r="J139" s="233"/>
      <c r="K139" s="233"/>
      <c r="L139" s="233"/>
      <c r="M139" s="233"/>
      <c r="N139" s="221"/>
      <c r="O139" s="221"/>
      <c r="P139" s="221"/>
      <c r="Q139" s="221"/>
      <c r="R139" s="221"/>
      <c r="S139" s="221"/>
      <c r="T139" s="222"/>
      <c r="U139" s="221"/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140</v>
      </c>
      <c r="AF139" s="211">
        <v>0</v>
      </c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5">
      <c r="A140" s="212"/>
      <c r="B140" s="218"/>
      <c r="C140" s="265" t="s">
        <v>292</v>
      </c>
      <c r="D140" s="223"/>
      <c r="E140" s="229"/>
      <c r="F140" s="233"/>
      <c r="G140" s="233"/>
      <c r="H140" s="233"/>
      <c r="I140" s="233"/>
      <c r="J140" s="233"/>
      <c r="K140" s="233"/>
      <c r="L140" s="233"/>
      <c r="M140" s="233"/>
      <c r="N140" s="221"/>
      <c r="O140" s="221"/>
      <c r="P140" s="221"/>
      <c r="Q140" s="221"/>
      <c r="R140" s="221"/>
      <c r="S140" s="221"/>
      <c r="T140" s="222"/>
      <c r="U140" s="221"/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140</v>
      </c>
      <c r="AF140" s="211">
        <v>0</v>
      </c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5">
      <c r="A141" s="212"/>
      <c r="B141" s="218"/>
      <c r="C141" s="265" t="s">
        <v>174</v>
      </c>
      <c r="D141" s="223"/>
      <c r="E141" s="229"/>
      <c r="F141" s="233"/>
      <c r="G141" s="233"/>
      <c r="H141" s="233"/>
      <c r="I141" s="233"/>
      <c r="J141" s="233"/>
      <c r="K141" s="233"/>
      <c r="L141" s="233"/>
      <c r="M141" s="233"/>
      <c r="N141" s="221"/>
      <c r="O141" s="221"/>
      <c r="P141" s="221"/>
      <c r="Q141" s="221"/>
      <c r="R141" s="221"/>
      <c r="S141" s="221"/>
      <c r="T141" s="222"/>
      <c r="U141" s="221"/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140</v>
      </c>
      <c r="AF141" s="211">
        <v>0</v>
      </c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5">
      <c r="A142" s="212"/>
      <c r="B142" s="218"/>
      <c r="C142" s="265" t="s">
        <v>293</v>
      </c>
      <c r="D142" s="223"/>
      <c r="E142" s="229"/>
      <c r="F142" s="233"/>
      <c r="G142" s="233"/>
      <c r="H142" s="233"/>
      <c r="I142" s="233"/>
      <c r="J142" s="233"/>
      <c r="K142" s="233"/>
      <c r="L142" s="233"/>
      <c r="M142" s="233"/>
      <c r="N142" s="221"/>
      <c r="O142" s="221"/>
      <c r="P142" s="221"/>
      <c r="Q142" s="221"/>
      <c r="R142" s="221"/>
      <c r="S142" s="221"/>
      <c r="T142" s="222"/>
      <c r="U142" s="221"/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140</v>
      </c>
      <c r="AF142" s="211">
        <v>0</v>
      </c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5">
      <c r="A143" s="212"/>
      <c r="B143" s="218"/>
      <c r="C143" s="265" t="s">
        <v>294</v>
      </c>
      <c r="D143" s="223"/>
      <c r="E143" s="229">
        <v>832.524</v>
      </c>
      <c r="F143" s="233"/>
      <c r="G143" s="233"/>
      <c r="H143" s="233"/>
      <c r="I143" s="233"/>
      <c r="J143" s="233"/>
      <c r="K143" s="233"/>
      <c r="L143" s="233"/>
      <c r="M143" s="233"/>
      <c r="N143" s="221"/>
      <c r="O143" s="221"/>
      <c r="P143" s="221"/>
      <c r="Q143" s="221"/>
      <c r="R143" s="221"/>
      <c r="S143" s="221"/>
      <c r="T143" s="222"/>
      <c r="U143" s="221"/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140</v>
      </c>
      <c r="AF143" s="211">
        <v>0</v>
      </c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12"/>
      <c r="B144" s="218"/>
      <c r="C144" s="265" t="s">
        <v>295</v>
      </c>
      <c r="D144" s="223"/>
      <c r="E144" s="229">
        <v>194.65600000000001</v>
      </c>
      <c r="F144" s="233"/>
      <c r="G144" s="233"/>
      <c r="H144" s="233"/>
      <c r="I144" s="233"/>
      <c r="J144" s="233"/>
      <c r="K144" s="233"/>
      <c r="L144" s="233"/>
      <c r="M144" s="233"/>
      <c r="N144" s="221"/>
      <c r="O144" s="221"/>
      <c r="P144" s="221"/>
      <c r="Q144" s="221"/>
      <c r="R144" s="221"/>
      <c r="S144" s="221"/>
      <c r="T144" s="222"/>
      <c r="U144" s="221"/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140</v>
      </c>
      <c r="AF144" s="211">
        <v>0</v>
      </c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x14ac:dyDescent="0.25">
      <c r="A145" s="213" t="s">
        <v>135</v>
      </c>
      <c r="B145" s="219" t="s">
        <v>74</v>
      </c>
      <c r="C145" s="266" t="s">
        <v>75</v>
      </c>
      <c r="D145" s="224"/>
      <c r="E145" s="230"/>
      <c r="F145" s="234"/>
      <c r="G145" s="234">
        <f>SUMIF(AE146:AE164,"&lt;&gt;NOR",G146:G164)</f>
        <v>0</v>
      </c>
      <c r="H145" s="234"/>
      <c r="I145" s="234">
        <f>SUM(I146:I164)</f>
        <v>0</v>
      </c>
      <c r="J145" s="234"/>
      <c r="K145" s="234">
        <f>SUM(K146:K164)</f>
        <v>0</v>
      </c>
      <c r="L145" s="234"/>
      <c r="M145" s="234">
        <f>SUM(M146:M164)</f>
        <v>0</v>
      </c>
      <c r="N145" s="225"/>
      <c r="O145" s="225">
        <f>SUM(O146:O164)</f>
        <v>32.074719999999999</v>
      </c>
      <c r="P145" s="225"/>
      <c r="Q145" s="225">
        <f>SUM(Q146:Q164)</f>
        <v>0</v>
      </c>
      <c r="R145" s="225"/>
      <c r="S145" s="225"/>
      <c r="T145" s="226"/>
      <c r="U145" s="225">
        <f>SUM(U146:U164)</f>
        <v>62.929999999999993</v>
      </c>
      <c r="AE145" t="s">
        <v>136</v>
      </c>
    </row>
    <row r="146" spans="1:60" outlineLevel="1" x14ac:dyDescent="0.25">
      <c r="A146" s="212">
        <v>34</v>
      </c>
      <c r="B146" s="218" t="s">
        <v>296</v>
      </c>
      <c r="C146" s="264" t="s">
        <v>297</v>
      </c>
      <c r="D146" s="220" t="s">
        <v>216</v>
      </c>
      <c r="E146" s="228">
        <v>45.9</v>
      </c>
      <c r="F146" s="232">
        <f>H146+J146</f>
        <v>0</v>
      </c>
      <c r="G146" s="233">
        <f>ROUND(E146*F146,2)</f>
        <v>0</v>
      </c>
      <c r="H146" s="233"/>
      <c r="I146" s="233">
        <f>ROUND(E146*H146,2)</f>
        <v>0</v>
      </c>
      <c r="J146" s="233"/>
      <c r="K146" s="233">
        <f>ROUND(E146*J146,2)</f>
        <v>0</v>
      </c>
      <c r="L146" s="233">
        <v>21</v>
      </c>
      <c r="M146" s="233">
        <f>G146*(1+L146/100)</f>
        <v>0</v>
      </c>
      <c r="N146" s="221">
        <v>0</v>
      </c>
      <c r="O146" s="221">
        <f>ROUND(E146*N146,5)</f>
        <v>0</v>
      </c>
      <c r="P146" s="221">
        <v>0</v>
      </c>
      <c r="Q146" s="221">
        <f>ROUND(E146*P146,5)</f>
        <v>0</v>
      </c>
      <c r="R146" s="221"/>
      <c r="S146" s="221"/>
      <c r="T146" s="222">
        <v>9.6000000000000002E-2</v>
      </c>
      <c r="U146" s="221">
        <f>ROUND(E146*T146,2)</f>
        <v>4.41</v>
      </c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138</v>
      </c>
      <c r="AF146" s="211"/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5">
      <c r="A147" s="212"/>
      <c r="B147" s="218"/>
      <c r="C147" s="265" t="s">
        <v>298</v>
      </c>
      <c r="D147" s="223"/>
      <c r="E147" s="229"/>
      <c r="F147" s="233"/>
      <c r="G147" s="233"/>
      <c r="H147" s="233"/>
      <c r="I147" s="233"/>
      <c r="J147" s="233"/>
      <c r="K147" s="233"/>
      <c r="L147" s="233"/>
      <c r="M147" s="233"/>
      <c r="N147" s="221"/>
      <c r="O147" s="221"/>
      <c r="P147" s="221"/>
      <c r="Q147" s="221"/>
      <c r="R147" s="221"/>
      <c r="S147" s="221"/>
      <c r="T147" s="222"/>
      <c r="U147" s="221"/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140</v>
      </c>
      <c r="AF147" s="211">
        <v>0</v>
      </c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12"/>
      <c r="B148" s="218"/>
      <c r="C148" s="265" t="s">
        <v>299</v>
      </c>
      <c r="D148" s="223"/>
      <c r="E148" s="229">
        <v>45.9</v>
      </c>
      <c r="F148" s="233"/>
      <c r="G148" s="233"/>
      <c r="H148" s="233"/>
      <c r="I148" s="233"/>
      <c r="J148" s="233"/>
      <c r="K148" s="233"/>
      <c r="L148" s="233"/>
      <c r="M148" s="233"/>
      <c r="N148" s="221"/>
      <c r="O148" s="221"/>
      <c r="P148" s="221"/>
      <c r="Q148" s="221"/>
      <c r="R148" s="221"/>
      <c r="S148" s="221"/>
      <c r="T148" s="222"/>
      <c r="U148" s="221"/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140</v>
      </c>
      <c r="AF148" s="211">
        <v>0</v>
      </c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ht="20.399999999999999" outlineLevel="1" x14ac:dyDescent="0.25">
      <c r="A149" s="212">
        <v>35</v>
      </c>
      <c r="B149" s="218" t="s">
        <v>300</v>
      </c>
      <c r="C149" s="264" t="s">
        <v>301</v>
      </c>
      <c r="D149" s="220" t="s">
        <v>216</v>
      </c>
      <c r="E149" s="228">
        <v>45.9</v>
      </c>
      <c r="F149" s="232">
        <f>H149+J149</f>
        <v>0</v>
      </c>
      <c r="G149" s="233">
        <f>ROUND(E149*F149,2)</f>
        <v>0</v>
      </c>
      <c r="H149" s="233"/>
      <c r="I149" s="233">
        <f>ROUND(E149*H149,2)</f>
        <v>0</v>
      </c>
      <c r="J149" s="233"/>
      <c r="K149" s="233">
        <f>ROUND(E149*J149,2)</f>
        <v>0</v>
      </c>
      <c r="L149" s="233">
        <v>21</v>
      </c>
      <c r="M149" s="233">
        <f>G149*(1+L149/100)</f>
        <v>0</v>
      </c>
      <c r="N149" s="221">
        <v>0.378</v>
      </c>
      <c r="O149" s="221">
        <f>ROUND(E149*N149,5)</f>
        <v>17.350200000000001</v>
      </c>
      <c r="P149" s="221">
        <v>0</v>
      </c>
      <c r="Q149" s="221">
        <f>ROUND(E149*P149,5)</f>
        <v>0</v>
      </c>
      <c r="R149" s="221"/>
      <c r="S149" s="221"/>
      <c r="T149" s="222">
        <v>2.5999999999999999E-2</v>
      </c>
      <c r="U149" s="221">
        <f>ROUND(E149*T149,2)</f>
        <v>1.19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138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ht="20.399999999999999" outlineLevel="1" x14ac:dyDescent="0.25">
      <c r="A150" s="212">
        <v>36</v>
      </c>
      <c r="B150" s="218" t="s">
        <v>302</v>
      </c>
      <c r="C150" s="264" t="s">
        <v>303</v>
      </c>
      <c r="D150" s="220" t="s">
        <v>216</v>
      </c>
      <c r="E150" s="228">
        <v>65</v>
      </c>
      <c r="F150" s="232">
        <f>H150+J150</f>
        <v>0</v>
      </c>
      <c r="G150" s="233">
        <f>ROUND(E150*F150,2)</f>
        <v>0</v>
      </c>
      <c r="H150" s="233"/>
      <c r="I150" s="233">
        <f>ROUND(E150*H150,2)</f>
        <v>0</v>
      </c>
      <c r="J150" s="233"/>
      <c r="K150" s="233">
        <f>ROUND(E150*J150,2)</f>
        <v>0</v>
      </c>
      <c r="L150" s="233">
        <v>21</v>
      </c>
      <c r="M150" s="233">
        <f>G150*(1+L150/100)</f>
        <v>0</v>
      </c>
      <c r="N150" s="221">
        <v>7.3899999999999993E-2</v>
      </c>
      <c r="O150" s="221">
        <f>ROUND(E150*N150,5)</f>
        <v>4.8034999999999997</v>
      </c>
      <c r="P150" s="221">
        <v>0</v>
      </c>
      <c r="Q150" s="221">
        <f>ROUND(E150*P150,5)</f>
        <v>0</v>
      </c>
      <c r="R150" s="221"/>
      <c r="S150" s="221"/>
      <c r="T150" s="222">
        <v>0.45200000000000001</v>
      </c>
      <c r="U150" s="221">
        <f>ROUND(E150*T150,2)</f>
        <v>29.38</v>
      </c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138</v>
      </c>
      <c r="AF150" s="211"/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5">
      <c r="A151" s="212"/>
      <c r="B151" s="218"/>
      <c r="C151" s="265" t="s">
        <v>304</v>
      </c>
      <c r="D151" s="223"/>
      <c r="E151" s="229"/>
      <c r="F151" s="233"/>
      <c r="G151" s="233"/>
      <c r="H151" s="233"/>
      <c r="I151" s="233"/>
      <c r="J151" s="233"/>
      <c r="K151" s="233"/>
      <c r="L151" s="233"/>
      <c r="M151" s="233"/>
      <c r="N151" s="221"/>
      <c r="O151" s="221"/>
      <c r="P151" s="221"/>
      <c r="Q151" s="221"/>
      <c r="R151" s="221"/>
      <c r="S151" s="221"/>
      <c r="T151" s="222"/>
      <c r="U151" s="221"/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140</v>
      </c>
      <c r="AF151" s="211">
        <v>0</v>
      </c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5">
      <c r="A152" s="212"/>
      <c r="B152" s="218"/>
      <c r="C152" s="265" t="s">
        <v>305</v>
      </c>
      <c r="D152" s="223"/>
      <c r="E152" s="229">
        <v>45.9</v>
      </c>
      <c r="F152" s="233"/>
      <c r="G152" s="233"/>
      <c r="H152" s="233"/>
      <c r="I152" s="233"/>
      <c r="J152" s="233"/>
      <c r="K152" s="233"/>
      <c r="L152" s="233"/>
      <c r="M152" s="233"/>
      <c r="N152" s="221"/>
      <c r="O152" s="221"/>
      <c r="P152" s="221"/>
      <c r="Q152" s="221"/>
      <c r="R152" s="221"/>
      <c r="S152" s="221"/>
      <c r="T152" s="222"/>
      <c r="U152" s="221"/>
      <c r="V152" s="211"/>
      <c r="W152" s="211"/>
      <c r="X152" s="211"/>
      <c r="Y152" s="211"/>
      <c r="Z152" s="211"/>
      <c r="AA152" s="211"/>
      <c r="AB152" s="211"/>
      <c r="AC152" s="211"/>
      <c r="AD152" s="211"/>
      <c r="AE152" s="211" t="s">
        <v>140</v>
      </c>
      <c r="AF152" s="211">
        <v>0</v>
      </c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5">
      <c r="A153" s="212"/>
      <c r="B153" s="218"/>
      <c r="C153" s="267" t="s">
        <v>245</v>
      </c>
      <c r="D153" s="227"/>
      <c r="E153" s="231">
        <v>45.9</v>
      </c>
      <c r="F153" s="233"/>
      <c r="G153" s="233"/>
      <c r="H153" s="233"/>
      <c r="I153" s="233"/>
      <c r="J153" s="233"/>
      <c r="K153" s="233"/>
      <c r="L153" s="233"/>
      <c r="M153" s="233"/>
      <c r="N153" s="221"/>
      <c r="O153" s="221"/>
      <c r="P153" s="221"/>
      <c r="Q153" s="221"/>
      <c r="R153" s="221"/>
      <c r="S153" s="221"/>
      <c r="T153" s="222"/>
      <c r="U153" s="221"/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140</v>
      </c>
      <c r="AF153" s="211">
        <v>1</v>
      </c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5">
      <c r="A154" s="212"/>
      <c r="B154" s="218"/>
      <c r="C154" s="265" t="s">
        <v>306</v>
      </c>
      <c r="D154" s="223"/>
      <c r="E154" s="229"/>
      <c r="F154" s="233"/>
      <c r="G154" s="233"/>
      <c r="H154" s="233"/>
      <c r="I154" s="233"/>
      <c r="J154" s="233"/>
      <c r="K154" s="233"/>
      <c r="L154" s="233"/>
      <c r="M154" s="233"/>
      <c r="N154" s="221"/>
      <c r="O154" s="221"/>
      <c r="P154" s="221"/>
      <c r="Q154" s="221"/>
      <c r="R154" s="221"/>
      <c r="S154" s="221"/>
      <c r="T154" s="222"/>
      <c r="U154" s="221"/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140</v>
      </c>
      <c r="AF154" s="211">
        <v>0</v>
      </c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12"/>
      <c r="B155" s="218"/>
      <c r="C155" s="265" t="s">
        <v>307</v>
      </c>
      <c r="D155" s="223"/>
      <c r="E155" s="229">
        <v>19.100000000000001</v>
      </c>
      <c r="F155" s="233"/>
      <c r="G155" s="233"/>
      <c r="H155" s="233"/>
      <c r="I155" s="233"/>
      <c r="J155" s="233"/>
      <c r="K155" s="233"/>
      <c r="L155" s="233"/>
      <c r="M155" s="233"/>
      <c r="N155" s="221"/>
      <c r="O155" s="221"/>
      <c r="P155" s="221"/>
      <c r="Q155" s="221"/>
      <c r="R155" s="221"/>
      <c r="S155" s="221"/>
      <c r="T155" s="222"/>
      <c r="U155" s="221"/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140</v>
      </c>
      <c r="AF155" s="211">
        <v>0</v>
      </c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5">
      <c r="A156" s="212"/>
      <c r="B156" s="218"/>
      <c r="C156" s="267" t="s">
        <v>245</v>
      </c>
      <c r="D156" s="227"/>
      <c r="E156" s="231">
        <v>19.100000000000001</v>
      </c>
      <c r="F156" s="233"/>
      <c r="G156" s="233"/>
      <c r="H156" s="233"/>
      <c r="I156" s="233"/>
      <c r="J156" s="233"/>
      <c r="K156" s="233"/>
      <c r="L156" s="233"/>
      <c r="M156" s="233"/>
      <c r="N156" s="221"/>
      <c r="O156" s="221"/>
      <c r="P156" s="221"/>
      <c r="Q156" s="221"/>
      <c r="R156" s="221"/>
      <c r="S156" s="221"/>
      <c r="T156" s="222"/>
      <c r="U156" s="221"/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140</v>
      </c>
      <c r="AF156" s="211">
        <v>1</v>
      </c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ht="20.399999999999999" outlineLevel="1" x14ac:dyDescent="0.25">
      <c r="A157" s="212">
        <v>37</v>
      </c>
      <c r="B157" s="218" t="s">
        <v>308</v>
      </c>
      <c r="C157" s="264" t="s">
        <v>309</v>
      </c>
      <c r="D157" s="220" t="s">
        <v>216</v>
      </c>
      <c r="E157" s="228">
        <v>66.95</v>
      </c>
      <c r="F157" s="232">
        <f>H157+J157</f>
        <v>0</v>
      </c>
      <c r="G157" s="233">
        <f>ROUND(E157*F157,2)</f>
        <v>0</v>
      </c>
      <c r="H157" s="233"/>
      <c r="I157" s="233">
        <f>ROUND(E157*H157,2)</f>
        <v>0</v>
      </c>
      <c r="J157" s="233"/>
      <c r="K157" s="233">
        <f>ROUND(E157*J157,2)</f>
        <v>0</v>
      </c>
      <c r="L157" s="233">
        <v>21</v>
      </c>
      <c r="M157" s="233">
        <f>G157*(1+L157/100)</f>
        <v>0</v>
      </c>
      <c r="N157" s="221">
        <v>0.14799999999999999</v>
      </c>
      <c r="O157" s="221">
        <f>ROUND(E157*N157,5)</f>
        <v>9.9085999999999999</v>
      </c>
      <c r="P157" s="221">
        <v>0</v>
      </c>
      <c r="Q157" s="221">
        <f>ROUND(E157*P157,5)</f>
        <v>0</v>
      </c>
      <c r="R157" s="221"/>
      <c r="S157" s="221"/>
      <c r="T157" s="222">
        <v>0</v>
      </c>
      <c r="U157" s="221">
        <f>ROUND(E157*T157,2)</f>
        <v>0</v>
      </c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310</v>
      </c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5">
      <c r="A158" s="212"/>
      <c r="B158" s="218"/>
      <c r="C158" s="265" t="s">
        <v>311</v>
      </c>
      <c r="D158" s="223"/>
      <c r="E158" s="229"/>
      <c r="F158" s="233"/>
      <c r="G158" s="233"/>
      <c r="H158" s="233"/>
      <c r="I158" s="233"/>
      <c r="J158" s="233"/>
      <c r="K158" s="233"/>
      <c r="L158" s="233"/>
      <c r="M158" s="233"/>
      <c r="N158" s="221"/>
      <c r="O158" s="221"/>
      <c r="P158" s="221"/>
      <c r="Q158" s="221"/>
      <c r="R158" s="221"/>
      <c r="S158" s="221"/>
      <c r="T158" s="222"/>
      <c r="U158" s="221"/>
      <c r="V158" s="211"/>
      <c r="W158" s="211"/>
      <c r="X158" s="211"/>
      <c r="Y158" s="211"/>
      <c r="Z158" s="211"/>
      <c r="AA158" s="211"/>
      <c r="AB158" s="211"/>
      <c r="AC158" s="211"/>
      <c r="AD158" s="211"/>
      <c r="AE158" s="211" t="s">
        <v>140</v>
      </c>
      <c r="AF158" s="211">
        <v>0</v>
      </c>
      <c r="AG158" s="211"/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5">
      <c r="A159" s="212"/>
      <c r="B159" s="218"/>
      <c r="C159" s="265" t="s">
        <v>312</v>
      </c>
      <c r="D159" s="223"/>
      <c r="E159" s="229">
        <v>66.95</v>
      </c>
      <c r="F159" s="233"/>
      <c r="G159" s="233"/>
      <c r="H159" s="233"/>
      <c r="I159" s="233"/>
      <c r="J159" s="233"/>
      <c r="K159" s="233"/>
      <c r="L159" s="233"/>
      <c r="M159" s="233"/>
      <c r="N159" s="221"/>
      <c r="O159" s="221"/>
      <c r="P159" s="221"/>
      <c r="Q159" s="221"/>
      <c r="R159" s="221"/>
      <c r="S159" s="221"/>
      <c r="T159" s="222"/>
      <c r="U159" s="221"/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1" t="s">
        <v>140</v>
      </c>
      <c r="AF159" s="211">
        <v>0</v>
      </c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5">
      <c r="A160" s="212">
        <v>38</v>
      </c>
      <c r="B160" s="218" t="s">
        <v>313</v>
      </c>
      <c r="C160" s="264" t="s">
        <v>314</v>
      </c>
      <c r="D160" s="220" t="s">
        <v>253</v>
      </c>
      <c r="E160" s="228">
        <v>37.65</v>
      </c>
      <c r="F160" s="232">
        <f>H160+J160</f>
        <v>0</v>
      </c>
      <c r="G160" s="233">
        <f>ROUND(E160*F160,2)</f>
        <v>0</v>
      </c>
      <c r="H160" s="233"/>
      <c r="I160" s="233">
        <f>ROUND(E160*H160,2)</f>
        <v>0</v>
      </c>
      <c r="J160" s="233"/>
      <c r="K160" s="233">
        <f>ROUND(E160*J160,2)</f>
        <v>0</v>
      </c>
      <c r="L160" s="233">
        <v>21</v>
      </c>
      <c r="M160" s="233">
        <f>G160*(1+L160/100)</f>
        <v>0</v>
      </c>
      <c r="N160" s="221">
        <v>3.3E-4</v>
      </c>
      <c r="O160" s="221">
        <f>ROUND(E160*N160,5)</f>
        <v>1.242E-2</v>
      </c>
      <c r="P160" s="221">
        <v>0</v>
      </c>
      <c r="Q160" s="221">
        <f>ROUND(E160*P160,5)</f>
        <v>0</v>
      </c>
      <c r="R160" s="221"/>
      <c r="S160" s="221"/>
      <c r="T160" s="222">
        <v>0.41</v>
      </c>
      <c r="U160" s="221">
        <f>ROUND(E160*T160,2)</f>
        <v>15.44</v>
      </c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138</v>
      </c>
      <c r="AF160" s="211"/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5">
      <c r="A161" s="212"/>
      <c r="B161" s="218"/>
      <c r="C161" s="265" t="s">
        <v>315</v>
      </c>
      <c r="D161" s="223"/>
      <c r="E161" s="229">
        <v>37.65</v>
      </c>
      <c r="F161" s="233"/>
      <c r="G161" s="233"/>
      <c r="H161" s="233"/>
      <c r="I161" s="233"/>
      <c r="J161" s="233"/>
      <c r="K161" s="233"/>
      <c r="L161" s="233"/>
      <c r="M161" s="233"/>
      <c r="N161" s="221"/>
      <c r="O161" s="221"/>
      <c r="P161" s="221"/>
      <c r="Q161" s="221"/>
      <c r="R161" s="221"/>
      <c r="S161" s="221"/>
      <c r="T161" s="222"/>
      <c r="U161" s="221"/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 t="s">
        <v>140</v>
      </c>
      <c r="AF161" s="211">
        <v>0</v>
      </c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5">
      <c r="A162" s="212">
        <v>39</v>
      </c>
      <c r="B162" s="218" t="s">
        <v>316</v>
      </c>
      <c r="C162" s="264" t="s">
        <v>317</v>
      </c>
      <c r="D162" s="220" t="s">
        <v>240</v>
      </c>
      <c r="E162" s="228">
        <v>32.07</v>
      </c>
      <c r="F162" s="232">
        <f>H162+J162</f>
        <v>0</v>
      </c>
      <c r="G162" s="233">
        <f>ROUND(E162*F162,2)</f>
        <v>0</v>
      </c>
      <c r="H162" s="233"/>
      <c r="I162" s="233">
        <f>ROUND(E162*H162,2)</f>
        <v>0</v>
      </c>
      <c r="J162" s="233"/>
      <c r="K162" s="233">
        <f>ROUND(E162*J162,2)</f>
        <v>0</v>
      </c>
      <c r="L162" s="233">
        <v>21</v>
      </c>
      <c r="M162" s="233">
        <f>G162*(1+L162/100)</f>
        <v>0</v>
      </c>
      <c r="N162" s="221">
        <v>0</v>
      </c>
      <c r="O162" s="221">
        <f>ROUND(E162*N162,5)</f>
        <v>0</v>
      </c>
      <c r="P162" s="221">
        <v>0</v>
      </c>
      <c r="Q162" s="221">
        <f>ROUND(E162*P162,5)</f>
        <v>0</v>
      </c>
      <c r="R162" s="221"/>
      <c r="S162" s="221"/>
      <c r="T162" s="222">
        <v>0.39</v>
      </c>
      <c r="U162" s="221">
        <f>ROUND(E162*T162,2)</f>
        <v>12.51</v>
      </c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 t="s">
        <v>138</v>
      </c>
      <c r="AF162" s="211"/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5">
      <c r="A163" s="212"/>
      <c r="B163" s="218"/>
      <c r="C163" s="265" t="s">
        <v>318</v>
      </c>
      <c r="D163" s="223"/>
      <c r="E163" s="229"/>
      <c r="F163" s="233"/>
      <c r="G163" s="233"/>
      <c r="H163" s="233"/>
      <c r="I163" s="233"/>
      <c r="J163" s="233"/>
      <c r="K163" s="233"/>
      <c r="L163" s="233"/>
      <c r="M163" s="233"/>
      <c r="N163" s="221"/>
      <c r="O163" s="221"/>
      <c r="P163" s="221"/>
      <c r="Q163" s="221"/>
      <c r="R163" s="221"/>
      <c r="S163" s="221"/>
      <c r="T163" s="222"/>
      <c r="U163" s="221"/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 t="s">
        <v>140</v>
      </c>
      <c r="AF163" s="211">
        <v>0</v>
      </c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5">
      <c r="A164" s="212"/>
      <c r="B164" s="218"/>
      <c r="C164" s="265" t="s">
        <v>319</v>
      </c>
      <c r="D164" s="223"/>
      <c r="E164" s="229">
        <v>32.07</v>
      </c>
      <c r="F164" s="233"/>
      <c r="G164" s="233"/>
      <c r="H164" s="233"/>
      <c r="I164" s="233"/>
      <c r="J164" s="233"/>
      <c r="K164" s="233"/>
      <c r="L164" s="233"/>
      <c r="M164" s="233"/>
      <c r="N164" s="221"/>
      <c r="O164" s="221"/>
      <c r="P164" s="221"/>
      <c r="Q164" s="221"/>
      <c r="R164" s="221"/>
      <c r="S164" s="221"/>
      <c r="T164" s="222"/>
      <c r="U164" s="221"/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140</v>
      </c>
      <c r="AF164" s="211">
        <v>0</v>
      </c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x14ac:dyDescent="0.25">
      <c r="A165" s="213" t="s">
        <v>135</v>
      </c>
      <c r="B165" s="219" t="s">
        <v>76</v>
      </c>
      <c r="C165" s="266" t="s">
        <v>77</v>
      </c>
      <c r="D165" s="224"/>
      <c r="E165" s="230"/>
      <c r="F165" s="234"/>
      <c r="G165" s="234">
        <f>SUMIF(AE166:AE173,"&lt;&gt;NOR",G166:G173)</f>
        <v>0</v>
      </c>
      <c r="H165" s="234"/>
      <c r="I165" s="234">
        <f>SUM(I166:I173)</f>
        <v>0</v>
      </c>
      <c r="J165" s="234"/>
      <c r="K165" s="234">
        <f>SUM(K166:K173)</f>
        <v>0</v>
      </c>
      <c r="L165" s="234"/>
      <c r="M165" s="234">
        <f>SUM(M166:M173)</f>
        <v>0</v>
      </c>
      <c r="N165" s="225"/>
      <c r="O165" s="225">
        <f>SUM(O166:O173)</f>
        <v>8.4949300000000001</v>
      </c>
      <c r="P165" s="225"/>
      <c r="Q165" s="225">
        <f>SUM(Q166:Q173)</f>
        <v>0</v>
      </c>
      <c r="R165" s="225"/>
      <c r="S165" s="225"/>
      <c r="T165" s="226"/>
      <c r="U165" s="225">
        <f>SUM(U166:U173)</f>
        <v>8.82</v>
      </c>
      <c r="AE165" t="s">
        <v>136</v>
      </c>
    </row>
    <row r="166" spans="1:60" outlineLevel="1" x14ac:dyDescent="0.25">
      <c r="A166" s="212">
        <v>40</v>
      </c>
      <c r="B166" s="218" t="s">
        <v>320</v>
      </c>
      <c r="C166" s="264" t="s">
        <v>321</v>
      </c>
      <c r="D166" s="220" t="s">
        <v>193</v>
      </c>
      <c r="E166" s="228">
        <v>4.09</v>
      </c>
      <c r="F166" s="232">
        <f>H166+J166</f>
        <v>0</v>
      </c>
      <c r="G166" s="233">
        <f>ROUND(E166*F166,2)</f>
        <v>0</v>
      </c>
      <c r="H166" s="233"/>
      <c r="I166" s="233">
        <f>ROUND(E166*H166,2)</f>
        <v>0</v>
      </c>
      <c r="J166" s="233"/>
      <c r="K166" s="233">
        <f>ROUND(E166*J166,2)</f>
        <v>0</v>
      </c>
      <c r="L166" s="233">
        <v>21</v>
      </c>
      <c r="M166" s="233">
        <f>G166*(1+L166/100)</f>
        <v>0</v>
      </c>
      <c r="N166" s="221">
        <v>1.837</v>
      </c>
      <c r="O166" s="221">
        <f>ROUND(E166*N166,5)</f>
        <v>7.5133299999999998</v>
      </c>
      <c r="P166" s="221">
        <v>0</v>
      </c>
      <c r="Q166" s="221">
        <f>ROUND(E166*P166,5)</f>
        <v>0</v>
      </c>
      <c r="R166" s="221"/>
      <c r="S166" s="221"/>
      <c r="T166" s="222">
        <v>1.8360000000000001</v>
      </c>
      <c r="U166" s="221">
        <f>ROUND(E166*T166,2)</f>
        <v>7.51</v>
      </c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 t="s">
        <v>138</v>
      </c>
      <c r="AF166" s="211"/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5">
      <c r="A167" s="212"/>
      <c r="B167" s="218"/>
      <c r="C167" s="265" t="s">
        <v>322</v>
      </c>
      <c r="D167" s="223"/>
      <c r="E167" s="229"/>
      <c r="F167" s="233"/>
      <c r="G167" s="233"/>
      <c r="H167" s="233"/>
      <c r="I167" s="233"/>
      <c r="J167" s="233"/>
      <c r="K167" s="233"/>
      <c r="L167" s="233"/>
      <c r="M167" s="233"/>
      <c r="N167" s="221"/>
      <c r="O167" s="221"/>
      <c r="P167" s="221"/>
      <c r="Q167" s="221"/>
      <c r="R167" s="221"/>
      <c r="S167" s="221"/>
      <c r="T167" s="222"/>
      <c r="U167" s="221"/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 t="s">
        <v>140</v>
      </c>
      <c r="AF167" s="211">
        <v>0</v>
      </c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5">
      <c r="A168" s="212"/>
      <c r="B168" s="218"/>
      <c r="C168" s="265" t="s">
        <v>234</v>
      </c>
      <c r="D168" s="223"/>
      <c r="E168" s="229"/>
      <c r="F168" s="233"/>
      <c r="G168" s="233"/>
      <c r="H168" s="233"/>
      <c r="I168" s="233"/>
      <c r="J168" s="233"/>
      <c r="K168" s="233"/>
      <c r="L168" s="233"/>
      <c r="M168" s="233"/>
      <c r="N168" s="221"/>
      <c r="O168" s="221"/>
      <c r="P168" s="221"/>
      <c r="Q168" s="221"/>
      <c r="R168" s="221"/>
      <c r="S168" s="221"/>
      <c r="T168" s="222"/>
      <c r="U168" s="221"/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 t="s">
        <v>140</v>
      </c>
      <c r="AF168" s="211">
        <v>0</v>
      </c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5">
      <c r="A169" s="212"/>
      <c r="B169" s="218"/>
      <c r="C169" s="265" t="s">
        <v>323</v>
      </c>
      <c r="D169" s="223"/>
      <c r="E169" s="229">
        <v>4.09</v>
      </c>
      <c r="F169" s="233"/>
      <c r="G169" s="233"/>
      <c r="H169" s="233"/>
      <c r="I169" s="233"/>
      <c r="J169" s="233"/>
      <c r="K169" s="233"/>
      <c r="L169" s="233"/>
      <c r="M169" s="233"/>
      <c r="N169" s="221"/>
      <c r="O169" s="221"/>
      <c r="P169" s="221"/>
      <c r="Q169" s="221"/>
      <c r="R169" s="221"/>
      <c r="S169" s="221"/>
      <c r="T169" s="222"/>
      <c r="U169" s="221"/>
      <c r="V169" s="211"/>
      <c r="W169" s="211"/>
      <c r="X169" s="211"/>
      <c r="Y169" s="211"/>
      <c r="Z169" s="211"/>
      <c r="AA169" s="211"/>
      <c r="AB169" s="211"/>
      <c r="AC169" s="211"/>
      <c r="AD169" s="211"/>
      <c r="AE169" s="211" t="s">
        <v>140</v>
      </c>
      <c r="AF169" s="211">
        <v>0</v>
      </c>
      <c r="AG169" s="211"/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ht="20.399999999999999" outlineLevel="1" x14ac:dyDescent="0.25">
      <c r="A170" s="212">
        <v>41</v>
      </c>
      <c r="B170" s="218" t="s">
        <v>324</v>
      </c>
      <c r="C170" s="264" t="s">
        <v>325</v>
      </c>
      <c r="D170" s="220" t="s">
        <v>193</v>
      </c>
      <c r="E170" s="228">
        <v>0.81799999999999995</v>
      </c>
      <c r="F170" s="232">
        <f>H170+J170</f>
        <v>0</v>
      </c>
      <c r="G170" s="233">
        <f>ROUND(E170*F170,2)</f>
        <v>0</v>
      </c>
      <c r="H170" s="233"/>
      <c r="I170" s="233">
        <f>ROUND(E170*H170,2)</f>
        <v>0</v>
      </c>
      <c r="J170" s="233"/>
      <c r="K170" s="233">
        <f>ROUND(E170*J170,2)</f>
        <v>0</v>
      </c>
      <c r="L170" s="233">
        <v>21</v>
      </c>
      <c r="M170" s="233">
        <f>G170*(1+L170/100)</f>
        <v>0</v>
      </c>
      <c r="N170" s="221">
        <v>1.2</v>
      </c>
      <c r="O170" s="221">
        <f>ROUND(E170*N170,5)</f>
        <v>0.98160000000000003</v>
      </c>
      <c r="P170" s="221">
        <v>0</v>
      </c>
      <c r="Q170" s="221">
        <f>ROUND(E170*P170,5)</f>
        <v>0</v>
      </c>
      <c r="R170" s="221"/>
      <c r="S170" s="221"/>
      <c r="T170" s="222">
        <v>1.6</v>
      </c>
      <c r="U170" s="221">
        <f>ROUND(E170*T170,2)</f>
        <v>1.31</v>
      </c>
      <c r="V170" s="211"/>
      <c r="W170" s="211"/>
      <c r="X170" s="211"/>
      <c r="Y170" s="211"/>
      <c r="Z170" s="211"/>
      <c r="AA170" s="211"/>
      <c r="AB170" s="211"/>
      <c r="AC170" s="211"/>
      <c r="AD170" s="211"/>
      <c r="AE170" s="211" t="s">
        <v>138</v>
      </c>
      <c r="AF170" s="211"/>
      <c r="AG170" s="211"/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5">
      <c r="A171" s="212"/>
      <c r="B171" s="218"/>
      <c r="C171" s="265" t="s">
        <v>326</v>
      </c>
      <c r="D171" s="223"/>
      <c r="E171" s="229"/>
      <c r="F171" s="233"/>
      <c r="G171" s="233"/>
      <c r="H171" s="233"/>
      <c r="I171" s="233"/>
      <c r="J171" s="233"/>
      <c r="K171" s="233"/>
      <c r="L171" s="233"/>
      <c r="M171" s="233"/>
      <c r="N171" s="221"/>
      <c r="O171" s="221"/>
      <c r="P171" s="221"/>
      <c r="Q171" s="221"/>
      <c r="R171" s="221"/>
      <c r="S171" s="221"/>
      <c r="T171" s="222"/>
      <c r="U171" s="221"/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140</v>
      </c>
      <c r="AF171" s="211">
        <v>0</v>
      </c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5">
      <c r="A172" s="212"/>
      <c r="B172" s="218"/>
      <c r="C172" s="265" t="s">
        <v>234</v>
      </c>
      <c r="D172" s="223"/>
      <c r="E172" s="229"/>
      <c r="F172" s="233"/>
      <c r="G172" s="233"/>
      <c r="H172" s="233"/>
      <c r="I172" s="233"/>
      <c r="J172" s="233"/>
      <c r="K172" s="233"/>
      <c r="L172" s="233"/>
      <c r="M172" s="233"/>
      <c r="N172" s="221"/>
      <c r="O172" s="221"/>
      <c r="P172" s="221"/>
      <c r="Q172" s="221"/>
      <c r="R172" s="221"/>
      <c r="S172" s="221"/>
      <c r="T172" s="222"/>
      <c r="U172" s="221"/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140</v>
      </c>
      <c r="AF172" s="211">
        <v>0</v>
      </c>
      <c r="AG172" s="211"/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5">
      <c r="A173" s="212"/>
      <c r="B173" s="218"/>
      <c r="C173" s="265" t="s">
        <v>327</v>
      </c>
      <c r="D173" s="223"/>
      <c r="E173" s="229">
        <v>0.81799999999999995</v>
      </c>
      <c r="F173" s="233"/>
      <c r="G173" s="233"/>
      <c r="H173" s="233"/>
      <c r="I173" s="233"/>
      <c r="J173" s="233"/>
      <c r="K173" s="233"/>
      <c r="L173" s="233"/>
      <c r="M173" s="233"/>
      <c r="N173" s="221"/>
      <c r="O173" s="221"/>
      <c r="P173" s="221"/>
      <c r="Q173" s="221"/>
      <c r="R173" s="221"/>
      <c r="S173" s="221"/>
      <c r="T173" s="222"/>
      <c r="U173" s="221"/>
      <c r="V173" s="211"/>
      <c r="W173" s="211"/>
      <c r="X173" s="211"/>
      <c r="Y173" s="211"/>
      <c r="Z173" s="211"/>
      <c r="AA173" s="211"/>
      <c r="AB173" s="211"/>
      <c r="AC173" s="211"/>
      <c r="AD173" s="211"/>
      <c r="AE173" s="211" t="s">
        <v>140</v>
      </c>
      <c r="AF173" s="211">
        <v>0</v>
      </c>
      <c r="AG173" s="211"/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5">
      <c r="A174" s="213" t="s">
        <v>135</v>
      </c>
      <c r="B174" s="219" t="s">
        <v>78</v>
      </c>
      <c r="C174" s="266" t="s">
        <v>79</v>
      </c>
      <c r="D174" s="224"/>
      <c r="E174" s="230"/>
      <c r="F174" s="234"/>
      <c r="G174" s="234">
        <f>SUMIF(AE175:AE177,"&lt;&gt;NOR",G175:G177)</f>
        <v>0</v>
      </c>
      <c r="H174" s="234"/>
      <c r="I174" s="234">
        <f>SUM(I175:I177)</f>
        <v>0</v>
      </c>
      <c r="J174" s="234"/>
      <c r="K174" s="234">
        <f>SUM(K175:K177)</f>
        <v>0</v>
      </c>
      <c r="L174" s="234"/>
      <c r="M174" s="234">
        <f>SUM(M175:M177)</f>
        <v>0</v>
      </c>
      <c r="N174" s="225"/>
      <c r="O174" s="225">
        <f>SUM(O175:O177)</f>
        <v>3.1207700000000003</v>
      </c>
      <c r="P174" s="225"/>
      <c r="Q174" s="225">
        <f>SUM(Q175:Q177)</f>
        <v>0</v>
      </c>
      <c r="R174" s="225"/>
      <c r="S174" s="225"/>
      <c r="T174" s="226"/>
      <c r="U174" s="225">
        <f>SUM(U175:U177)</f>
        <v>52.120000000000005</v>
      </c>
      <c r="AE174" t="s">
        <v>136</v>
      </c>
    </row>
    <row r="175" spans="1:60" outlineLevel="1" x14ac:dyDescent="0.25">
      <c r="A175" s="212">
        <v>42</v>
      </c>
      <c r="B175" s="218" t="s">
        <v>328</v>
      </c>
      <c r="C175" s="264" t="s">
        <v>329</v>
      </c>
      <c r="D175" s="220" t="s">
        <v>216</v>
      </c>
      <c r="E175" s="228">
        <v>40</v>
      </c>
      <c r="F175" s="232">
        <f>H175+J175</f>
        <v>0</v>
      </c>
      <c r="G175" s="233">
        <f>ROUND(E175*F175,2)</f>
        <v>0</v>
      </c>
      <c r="H175" s="233"/>
      <c r="I175" s="233">
        <f>ROUND(E175*H175,2)</f>
        <v>0</v>
      </c>
      <c r="J175" s="233"/>
      <c r="K175" s="233">
        <f>ROUND(E175*J175,2)</f>
        <v>0</v>
      </c>
      <c r="L175" s="233">
        <v>21</v>
      </c>
      <c r="M175" s="233">
        <f>G175*(1+L175/100)</f>
        <v>0</v>
      </c>
      <c r="N175" s="221">
        <v>1.58E-3</v>
      </c>
      <c r="O175" s="221">
        <f>ROUND(E175*N175,5)</f>
        <v>6.3200000000000006E-2</v>
      </c>
      <c r="P175" s="221">
        <v>0</v>
      </c>
      <c r="Q175" s="221">
        <f>ROUND(E175*P175,5)</f>
        <v>0</v>
      </c>
      <c r="R175" s="221"/>
      <c r="S175" s="221"/>
      <c r="T175" s="222">
        <v>0.214</v>
      </c>
      <c r="U175" s="221">
        <f>ROUND(E175*T175,2)</f>
        <v>8.56</v>
      </c>
      <c r="V175" s="211"/>
      <c r="W175" s="211"/>
      <c r="X175" s="211"/>
      <c r="Y175" s="211"/>
      <c r="Z175" s="211"/>
      <c r="AA175" s="211"/>
      <c r="AB175" s="211"/>
      <c r="AC175" s="211"/>
      <c r="AD175" s="211"/>
      <c r="AE175" s="211" t="s">
        <v>138</v>
      </c>
      <c r="AF175" s="211"/>
      <c r="AG175" s="211"/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ht="20.399999999999999" outlineLevel="1" x14ac:dyDescent="0.25">
      <c r="A176" s="212">
        <v>43</v>
      </c>
      <c r="B176" s="218" t="s">
        <v>330</v>
      </c>
      <c r="C176" s="264" t="s">
        <v>331</v>
      </c>
      <c r="D176" s="220" t="s">
        <v>216</v>
      </c>
      <c r="E176" s="228">
        <v>159</v>
      </c>
      <c r="F176" s="232">
        <f>H176+J176</f>
        <v>0</v>
      </c>
      <c r="G176" s="233">
        <f>ROUND(E176*F176,2)</f>
        <v>0</v>
      </c>
      <c r="H176" s="233"/>
      <c r="I176" s="233">
        <f>ROUND(E176*H176,2)</f>
        <v>0</v>
      </c>
      <c r="J176" s="233"/>
      <c r="K176" s="233">
        <f>ROUND(E176*J176,2)</f>
        <v>0</v>
      </c>
      <c r="L176" s="233">
        <v>21</v>
      </c>
      <c r="M176" s="233">
        <f>G176*(1+L176/100)</f>
        <v>0</v>
      </c>
      <c r="N176" s="221">
        <v>1.9230000000000001E-2</v>
      </c>
      <c r="O176" s="221">
        <f>ROUND(E176*N176,5)</f>
        <v>3.0575700000000001</v>
      </c>
      <c r="P176" s="221">
        <v>0</v>
      </c>
      <c r="Q176" s="221">
        <f>ROUND(E176*P176,5)</f>
        <v>0</v>
      </c>
      <c r="R176" s="221"/>
      <c r="S176" s="221"/>
      <c r="T176" s="222">
        <v>0.27399000000000001</v>
      </c>
      <c r="U176" s="221">
        <f>ROUND(E176*T176,2)</f>
        <v>43.56</v>
      </c>
      <c r="V176" s="211"/>
      <c r="W176" s="211"/>
      <c r="X176" s="211"/>
      <c r="Y176" s="211"/>
      <c r="Z176" s="211"/>
      <c r="AA176" s="211"/>
      <c r="AB176" s="211"/>
      <c r="AC176" s="211"/>
      <c r="AD176" s="211"/>
      <c r="AE176" s="211" t="s">
        <v>138</v>
      </c>
      <c r="AF176" s="211"/>
      <c r="AG176" s="211"/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5">
      <c r="A177" s="212">
        <v>44</v>
      </c>
      <c r="B177" s="218" t="s">
        <v>332</v>
      </c>
      <c r="C177" s="264" t="s">
        <v>333</v>
      </c>
      <c r="D177" s="220" t="s">
        <v>219</v>
      </c>
      <c r="E177" s="228">
        <v>1</v>
      </c>
      <c r="F177" s="232">
        <f>H177+J177</f>
        <v>0</v>
      </c>
      <c r="G177" s="233">
        <f>ROUND(E177*F177,2)</f>
        <v>0</v>
      </c>
      <c r="H177" s="233"/>
      <c r="I177" s="233">
        <f>ROUND(E177*H177,2)</f>
        <v>0</v>
      </c>
      <c r="J177" s="233"/>
      <c r="K177" s="233">
        <f>ROUND(E177*J177,2)</f>
        <v>0</v>
      </c>
      <c r="L177" s="233">
        <v>21</v>
      </c>
      <c r="M177" s="233">
        <f>G177*(1+L177/100)</f>
        <v>0</v>
      </c>
      <c r="N177" s="221">
        <v>0</v>
      </c>
      <c r="O177" s="221">
        <f>ROUND(E177*N177,5)</f>
        <v>0</v>
      </c>
      <c r="P177" s="221">
        <v>0</v>
      </c>
      <c r="Q177" s="221">
        <f>ROUND(E177*P177,5)</f>
        <v>0</v>
      </c>
      <c r="R177" s="221"/>
      <c r="S177" s="221"/>
      <c r="T177" s="222">
        <v>0</v>
      </c>
      <c r="U177" s="221">
        <f>ROUND(E177*T177,2)</f>
        <v>0</v>
      </c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 t="s">
        <v>138</v>
      </c>
      <c r="AF177" s="211"/>
      <c r="AG177" s="211"/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x14ac:dyDescent="0.25">
      <c r="A178" s="213" t="s">
        <v>135</v>
      </c>
      <c r="B178" s="219" t="s">
        <v>80</v>
      </c>
      <c r="C178" s="266" t="s">
        <v>81</v>
      </c>
      <c r="D178" s="224"/>
      <c r="E178" s="230"/>
      <c r="F178" s="234"/>
      <c r="G178" s="234">
        <f>SUMIF(AE179:AE180,"&lt;&gt;NOR",G179:G180)</f>
        <v>0</v>
      </c>
      <c r="H178" s="234"/>
      <c r="I178" s="234">
        <f>SUM(I179:I180)</f>
        <v>0</v>
      </c>
      <c r="J178" s="234"/>
      <c r="K178" s="234">
        <f>SUM(K179:K180)</f>
        <v>0</v>
      </c>
      <c r="L178" s="234"/>
      <c r="M178" s="234">
        <f>SUM(M179:M180)</f>
        <v>0</v>
      </c>
      <c r="N178" s="225"/>
      <c r="O178" s="225">
        <f>SUM(O179:O180)</f>
        <v>3.2100000000000002E-3</v>
      </c>
      <c r="P178" s="225"/>
      <c r="Q178" s="225">
        <f>SUM(Q179:Q180)</f>
        <v>0</v>
      </c>
      <c r="R178" s="225"/>
      <c r="S178" s="225"/>
      <c r="T178" s="226"/>
      <c r="U178" s="225">
        <f>SUM(U179:U180)</f>
        <v>24.7</v>
      </c>
      <c r="AE178" t="s">
        <v>136</v>
      </c>
    </row>
    <row r="179" spans="1:60" outlineLevel="1" x14ac:dyDescent="0.25">
      <c r="A179" s="212">
        <v>45</v>
      </c>
      <c r="B179" s="218" t="s">
        <v>334</v>
      </c>
      <c r="C179" s="264" t="s">
        <v>335</v>
      </c>
      <c r="D179" s="220" t="s">
        <v>216</v>
      </c>
      <c r="E179" s="228">
        <v>80.19</v>
      </c>
      <c r="F179" s="232">
        <f>H179+J179</f>
        <v>0</v>
      </c>
      <c r="G179" s="233">
        <f>ROUND(E179*F179,2)</f>
        <v>0</v>
      </c>
      <c r="H179" s="233"/>
      <c r="I179" s="233">
        <f>ROUND(E179*H179,2)</f>
        <v>0</v>
      </c>
      <c r="J179" s="233"/>
      <c r="K179" s="233">
        <f>ROUND(E179*J179,2)</f>
        <v>0</v>
      </c>
      <c r="L179" s="233">
        <v>21</v>
      </c>
      <c r="M179" s="233">
        <f>G179*(1+L179/100)</f>
        <v>0</v>
      </c>
      <c r="N179" s="221">
        <v>4.0000000000000003E-5</v>
      </c>
      <c r="O179" s="221">
        <f>ROUND(E179*N179,5)</f>
        <v>3.2100000000000002E-3</v>
      </c>
      <c r="P179" s="221">
        <v>0</v>
      </c>
      <c r="Q179" s="221">
        <f>ROUND(E179*P179,5)</f>
        <v>0</v>
      </c>
      <c r="R179" s="221"/>
      <c r="S179" s="221"/>
      <c r="T179" s="222">
        <v>0.308</v>
      </c>
      <c r="U179" s="221">
        <f>ROUND(E179*T179,2)</f>
        <v>24.7</v>
      </c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 t="s">
        <v>138</v>
      </c>
      <c r="AF179" s="211"/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ht="20.399999999999999" outlineLevel="1" x14ac:dyDescent="0.25">
      <c r="A180" s="212">
        <v>46</v>
      </c>
      <c r="B180" s="218" t="s">
        <v>336</v>
      </c>
      <c r="C180" s="264" t="s">
        <v>337</v>
      </c>
      <c r="D180" s="220" t="s">
        <v>219</v>
      </c>
      <c r="E180" s="228">
        <v>1</v>
      </c>
      <c r="F180" s="232">
        <f>H180+J180</f>
        <v>0</v>
      </c>
      <c r="G180" s="233">
        <f>ROUND(E180*F180,2)</f>
        <v>0</v>
      </c>
      <c r="H180" s="233"/>
      <c r="I180" s="233">
        <f>ROUND(E180*H180,2)</f>
        <v>0</v>
      </c>
      <c r="J180" s="233"/>
      <c r="K180" s="233">
        <f>ROUND(E180*J180,2)</f>
        <v>0</v>
      </c>
      <c r="L180" s="233">
        <v>21</v>
      </c>
      <c r="M180" s="233">
        <f>G180*(1+L180/100)</f>
        <v>0</v>
      </c>
      <c r="N180" s="221">
        <v>0</v>
      </c>
      <c r="O180" s="221">
        <f>ROUND(E180*N180,5)</f>
        <v>0</v>
      </c>
      <c r="P180" s="221">
        <v>0</v>
      </c>
      <c r="Q180" s="221">
        <f>ROUND(E180*P180,5)</f>
        <v>0</v>
      </c>
      <c r="R180" s="221"/>
      <c r="S180" s="221"/>
      <c r="T180" s="222">
        <v>0</v>
      </c>
      <c r="U180" s="221">
        <f>ROUND(E180*T180,2)</f>
        <v>0</v>
      </c>
      <c r="V180" s="211"/>
      <c r="W180" s="211"/>
      <c r="X180" s="211"/>
      <c r="Y180" s="211"/>
      <c r="Z180" s="211"/>
      <c r="AA180" s="211"/>
      <c r="AB180" s="211"/>
      <c r="AC180" s="211"/>
      <c r="AD180" s="211"/>
      <c r="AE180" s="211" t="s">
        <v>138</v>
      </c>
      <c r="AF180" s="211"/>
      <c r="AG180" s="211"/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x14ac:dyDescent="0.25">
      <c r="A181" s="213" t="s">
        <v>135</v>
      </c>
      <c r="B181" s="219" t="s">
        <v>82</v>
      </c>
      <c r="C181" s="266" t="s">
        <v>83</v>
      </c>
      <c r="D181" s="224"/>
      <c r="E181" s="230"/>
      <c r="F181" s="234"/>
      <c r="G181" s="234">
        <f>SUMIF(AE182:AE184,"&lt;&gt;NOR",G182:G184)</f>
        <v>0</v>
      </c>
      <c r="H181" s="234"/>
      <c r="I181" s="234">
        <f>SUM(I182:I184)</f>
        <v>0</v>
      </c>
      <c r="J181" s="234"/>
      <c r="K181" s="234">
        <f>SUM(K182:K184)</f>
        <v>0</v>
      </c>
      <c r="L181" s="234"/>
      <c r="M181" s="234">
        <f>SUM(M182:M184)</f>
        <v>0</v>
      </c>
      <c r="N181" s="225"/>
      <c r="O181" s="225">
        <f>SUM(O182:O184)</f>
        <v>0</v>
      </c>
      <c r="P181" s="225"/>
      <c r="Q181" s="225">
        <f>SUM(Q182:Q184)</f>
        <v>0</v>
      </c>
      <c r="R181" s="225"/>
      <c r="S181" s="225"/>
      <c r="T181" s="226"/>
      <c r="U181" s="225">
        <f>SUM(U182:U184)</f>
        <v>101.27</v>
      </c>
      <c r="AE181" t="s">
        <v>136</v>
      </c>
    </row>
    <row r="182" spans="1:60" outlineLevel="1" x14ac:dyDescent="0.25">
      <c r="A182" s="212">
        <v>47</v>
      </c>
      <c r="B182" s="218" t="s">
        <v>338</v>
      </c>
      <c r="C182" s="264" t="s">
        <v>339</v>
      </c>
      <c r="D182" s="220" t="s">
        <v>240</v>
      </c>
      <c r="E182" s="228">
        <v>80.12</v>
      </c>
      <c r="F182" s="232">
        <f>H182+J182</f>
        <v>0</v>
      </c>
      <c r="G182" s="233">
        <f>ROUND(E182*F182,2)</f>
        <v>0</v>
      </c>
      <c r="H182" s="233"/>
      <c r="I182" s="233">
        <f>ROUND(E182*H182,2)</f>
        <v>0</v>
      </c>
      <c r="J182" s="233"/>
      <c r="K182" s="233">
        <f>ROUND(E182*J182,2)</f>
        <v>0</v>
      </c>
      <c r="L182" s="233">
        <v>21</v>
      </c>
      <c r="M182" s="233">
        <f>G182*(1+L182/100)</f>
        <v>0</v>
      </c>
      <c r="N182" s="221">
        <v>0</v>
      </c>
      <c r="O182" s="221">
        <f>ROUND(E182*N182,5)</f>
        <v>0</v>
      </c>
      <c r="P182" s="221">
        <v>0</v>
      </c>
      <c r="Q182" s="221">
        <f>ROUND(E182*P182,5)</f>
        <v>0</v>
      </c>
      <c r="R182" s="221"/>
      <c r="S182" s="221"/>
      <c r="T182" s="222">
        <v>1.264</v>
      </c>
      <c r="U182" s="221">
        <f>ROUND(E182*T182,2)</f>
        <v>101.27</v>
      </c>
      <c r="V182" s="211"/>
      <c r="W182" s="211"/>
      <c r="X182" s="211"/>
      <c r="Y182" s="211"/>
      <c r="Z182" s="211"/>
      <c r="AA182" s="211"/>
      <c r="AB182" s="211"/>
      <c r="AC182" s="211"/>
      <c r="AD182" s="211"/>
      <c r="AE182" s="211" t="s">
        <v>138</v>
      </c>
      <c r="AF182" s="211"/>
      <c r="AG182" s="211"/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5">
      <c r="A183" s="212"/>
      <c r="B183" s="218"/>
      <c r="C183" s="265" t="s">
        <v>318</v>
      </c>
      <c r="D183" s="223"/>
      <c r="E183" s="229"/>
      <c r="F183" s="233"/>
      <c r="G183" s="233"/>
      <c r="H183" s="233"/>
      <c r="I183" s="233"/>
      <c r="J183" s="233"/>
      <c r="K183" s="233"/>
      <c r="L183" s="233"/>
      <c r="M183" s="233"/>
      <c r="N183" s="221"/>
      <c r="O183" s="221"/>
      <c r="P183" s="221"/>
      <c r="Q183" s="221"/>
      <c r="R183" s="221"/>
      <c r="S183" s="221"/>
      <c r="T183" s="222"/>
      <c r="U183" s="221"/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 t="s">
        <v>140</v>
      </c>
      <c r="AF183" s="211">
        <v>0</v>
      </c>
      <c r="AG183" s="211"/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5">
      <c r="A184" s="212"/>
      <c r="B184" s="218"/>
      <c r="C184" s="265" t="s">
        <v>340</v>
      </c>
      <c r="D184" s="223"/>
      <c r="E184" s="229">
        <v>80.12</v>
      </c>
      <c r="F184" s="233"/>
      <c r="G184" s="233"/>
      <c r="H184" s="233"/>
      <c r="I184" s="233"/>
      <c r="J184" s="233"/>
      <c r="K184" s="233"/>
      <c r="L184" s="233"/>
      <c r="M184" s="233"/>
      <c r="N184" s="221"/>
      <c r="O184" s="221"/>
      <c r="P184" s="221"/>
      <c r="Q184" s="221"/>
      <c r="R184" s="221"/>
      <c r="S184" s="221"/>
      <c r="T184" s="222"/>
      <c r="U184" s="221"/>
      <c r="V184" s="211"/>
      <c r="W184" s="211"/>
      <c r="X184" s="211"/>
      <c r="Y184" s="211"/>
      <c r="Z184" s="211"/>
      <c r="AA184" s="211"/>
      <c r="AB184" s="211"/>
      <c r="AC184" s="211"/>
      <c r="AD184" s="211"/>
      <c r="AE184" s="211" t="s">
        <v>140</v>
      </c>
      <c r="AF184" s="211">
        <v>0</v>
      </c>
      <c r="AG184" s="211"/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x14ac:dyDescent="0.25">
      <c r="A185" s="213" t="s">
        <v>135</v>
      </c>
      <c r="B185" s="219" t="s">
        <v>84</v>
      </c>
      <c r="C185" s="266" t="s">
        <v>85</v>
      </c>
      <c r="D185" s="224"/>
      <c r="E185" s="230"/>
      <c r="F185" s="234"/>
      <c r="G185" s="234">
        <f>SUMIF(AE186:AE197,"&lt;&gt;NOR",G186:G197)</f>
        <v>0</v>
      </c>
      <c r="H185" s="234"/>
      <c r="I185" s="234">
        <f>SUM(I186:I197)</f>
        <v>0</v>
      </c>
      <c r="J185" s="234"/>
      <c r="K185" s="234">
        <f>SUM(K186:K197)</f>
        <v>0</v>
      </c>
      <c r="L185" s="234"/>
      <c r="M185" s="234">
        <f>SUM(M186:M197)</f>
        <v>0</v>
      </c>
      <c r="N185" s="225"/>
      <c r="O185" s="225">
        <f>SUM(O186:O197)</f>
        <v>0.20219999999999999</v>
      </c>
      <c r="P185" s="225"/>
      <c r="Q185" s="225">
        <f>SUM(Q186:Q197)</f>
        <v>0</v>
      </c>
      <c r="R185" s="225"/>
      <c r="S185" s="225"/>
      <c r="T185" s="226"/>
      <c r="U185" s="225">
        <f>SUM(U186:U197)</f>
        <v>35.33</v>
      </c>
      <c r="AE185" t="s">
        <v>136</v>
      </c>
    </row>
    <row r="186" spans="1:60" ht="30.6" outlineLevel="1" x14ac:dyDescent="0.25">
      <c r="A186" s="212">
        <v>48</v>
      </c>
      <c r="B186" s="218" t="s">
        <v>341</v>
      </c>
      <c r="C186" s="264" t="s">
        <v>342</v>
      </c>
      <c r="D186" s="220" t="s">
        <v>216</v>
      </c>
      <c r="E186" s="228">
        <v>52</v>
      </c>
      <c r="F186" s="232">
        <f>H186+J186</f>
        <v>0</v>
      </c>
      <c r="G186" s="233">
        <f>ROUND(E186*F186,2)</f>
        <v>0</v>
      </c>
      <c r="H186" s="233"/>
      <c r="I186" s="233">
        <f>ROUND(E186*H186,2)</f>
        <v>0</v>
      </c>
      <c r="J186" s="233"/>
      <c r="K186" s="233">
        <f>ROUND(E186*J186,2)</f>
        <v>0</v>
      </c>
      <c r="L186" s="233">
        <v>21</v>
      </c>
      <c r="M186" s="233">
        <f>G186*(1+L186/100)</f>
        <v>0</v>
      </c>
      <c r="N186" s="221">
        <v>3.2000000000000003E-4</v>
      </c>
      <c r="O186" s="221">
        <f>ROUND(E186*N186,5)</f>
        <v>1.6639999999999999E-2</v>
      </c>
      <c r="P186" s="221">
        <v>0</v>
      </c>
      <c r="Q186" s="221">
        <f>ROUND(E186*P186,5)</f>
        <v>0</v>
      </c>
      <c r="R186" s="221"/>
      <c r="S186" s="221"/>
      <c r="T186" s="222">
        <v>0.05</v>
      </c>
      <c r="U186" s="221">
        <f>ROUND(E186*T186,2)</f>
        <v>2.6</v>
      </c>
      <c r="V186" s="211"/>
      <c r="W186" s="211"/>
      <c r="X186" s="211"/>
      <c r="Y186" s="211"/>
      <c r="Z186" s="211"/>
      <c r="AA186" s="211"/>
      <c r="AB186" s="211"/>
      <c r="AC186" s="211"/>
      <c r="AD186" s="211"/>
      <c r="AE186" s="211" t="s">
        <v>138</v>
      </c>
      <c r="AF186" s="211"/>
      <c r="AG186" s="211"/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5">
      <c r="A187" s="212"/>
      <c r="B187" s="218"/>
      <c r="C187" s="265" t="s">
        <v>234</v>
      </c>
      <c r="D187" s="223"/>
      <c r="E187" s="229"/>
      <c r="F187" s="233"/>
      <c r="G187" s="233"/>
      <c r="H187" s="233"/>
      <c r="I187" s="233"/>
      <c r="J187" s="233"/>
      <c r="K187" s="233"/>
      <c r="L187" s="233"/>
      <c r="M187" s="233"/>
      <c r="N187" s="221"/>
      <c r="O187" s="221"/>
      <c r="P187" s="221"/>
      <c r="Q187" s="221"/>
      <c r="R187" s="221"/>
      <c r="S187" s="221"/>
      <c r="T187" s="222"/>
      <c r="U187" s="221"/>
      <c r="V187" s="211"/>
      <c r="W187" s="211"/>
      <c r="X187" s="211"/>
      <c r="Y187" s="211"/>
      <c r="Z187" s="211"/>
      <c r="AA187" s="211"/>
      <c r="AB187" s="211"/>
      <c r="AC187" s="211"/>
      <c r="AD187" s="211"/>
      <c r="AE187" s="211" t="s">
        <v>140</v>
      </c>
      <c r="AF187" s="211">
        <v>0</v>
      </c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5">
      <c r="A188" s="212"/>
      <c r="B188" s="218"/>
      <c r="C188" s="265" t="s">
        <v>343</v>
      </c>
      <c r="D188" s="223"/>
      <c r="E188" s="229"/>
      <c r="F188" s="233"/>
      <c r="G188" s="233"/>
      <c r="H188" s="233"/>
      <c r="I188" s="233"/>
      <c r="J188" s="233"/>
      <c r="K188" s="233"/>
      <c r="L188" s="233"/>
      <c r="M188" s="233"/>
      <c r="N188" s="221"/>
      <c r="O188" s="221"/>
      <c r="P188" s="221"/>
      <c r="Q188" s="221"/>
      <c r="R188" s="221"/>
      <c r="S188" s="221"/>
      <c r="T188" s="222"/>
      <c r="U188" s="221"/>
      <c r="V188" s="211"/>
      <c r="W188" s="211"/>
      <c r="X188" s="211"/>
      <c r="Y188" s="211"/>
      <c r="Z188" s="211"/>
      <c r="AA188" s="211"/>
      <c r="AB188" s="211"/>
      <c r="AC188" s="211"/>
      <c r="AD188" s="211"/>
      <c r="AE188" s="211" t="s">
        <v>140</v>
      </c>
      <c r="AF188" s="211">
        <v>0</v>
      </c>
      <c r="AG188" s="211"/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5">
      <c r="A189" s="212"/>
      <c r="B189" s="218"/>
      <c r="C189" s="265" t="s">
        <v>344</v>
      </c>
      <c r="D189" s="223"/>
      <c r="E189" s="229">
        <v>52</v>
      </c>
      <c r="F189" s="233"/>
      <c r="G189" s="233"/>
      <c r="H189" s="233"/>
      <c r="I189" s="233"/>
      <c r="J189" s="233"/>
      <c r="K189" s="233"/>
      <c r="L189" s="233"/>
      <c r="M189" s="233"/>
      <c r="N189" s="221"/>
      <c r="O189" s="221"/>
      <c r="P189" s="221"/>
      <c r="Q189" s="221"/>
      <c r="R189" s="221"/>
      <c r="S189" s="221"/>
      <c r="T189" s="222"/>
      <c r="U189" s="221"/>
      <c r="V189" s="211"/>
      <c r="W189" s="211"/>
      <c r="X189" s="211"/>
      <c r="Y189" s="211"/>
      <c r="Z189" s="211"/>
      <c r="AA189" s="211"/>
      <c r="AB189" s="211"/>
      <c r="AC189" s="211"/>
      <c r="AD189" s="211"/>
      <c r="AE189" s="211" t="s">
        <v>140</v>
      </c>
      <c r="AF189" s="211">
        <v>0</v>
      </c>
      <c r="AG189" s="211"/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ht="30.6" outlineLevel="1" x14ac:dyDescent="0.25">
      <c r="A190" s="212">
        <v>49</v>
      </c>
      <c r="B190" s="218" t="s">
        <v>345</v>
      </c>
      <c r="C190" s="264" t="s">
        <v>346</v>
      </c>
      <c r="D190" s="220" t="s">
        <v>216</v>
      </c>
      <c r="E190" s="228">
        <v>20.11</v>
      </c>
      <c r="F190" s="232">
        <f>H190+J190</f>
        <v>0</v>
      </c>
      <c r="G190" s="233">
        <f>ROUND(E190*F190,2)</f>
        <v>0</v>
      </c>
      <c r="H190" s="233"/>
      <c r="I190" s="233">
        <f>ROUND(E190*H190,2)</f>
        <v>0</v>
      </c>
      <c r="J190" s="233"/>
      <c r="K190" s="233">
        <f>ROUND(E190*J190,2)</f>
        <v>0</v>
      </c>
      <c r="L190" s="233">
        <v>21</v>
      </c>
      <c r="M190" s="233">
        <f>G190*(1+L190/100)</f>
        <v>0</v>
      </c>
      <c r="N190" s="221">
        <v>3.2000000000000003E-4</v>
      </c>
      <c r="O190" s="221">
        <f>ROUND(E190*N190,5)</f>
        <v>6.4400000000000004E-3</v>
      </c>
      <c r="P190" s="221">
        <v>0</v>
      </c>
      <c r="Q190" s="221">
        <f>ROUND(E190*P190,5)</f>
        <v>0</v>
      </c>
      <c r="R190" s="221"/>
      <c r="S190" s="221"/>
      <c r="T190" s="222">
        <v>0.11</v>
      </c>
      <c r="U190" s="221">
        <f>ROUND(E190*T190,2)</f>
        <v>2.21</v>
      </c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1" t="s">
        <v>138</v>
      </c>
      <c r="AF190" s="211"/>
      <c r="AG190" s="211"/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5">
      <c r="A191" s="212"/>
      <c r="B191" s="218"/>
      <c r="C191" s="265" t="s">
        <v>347</v>
      </c>
      <c r="D191" s="223"/>
      <c r="E191" s="229"/>
      <c r="F191" s="233"/>
      <c r="G191" s="233"/>
      <c r="H191" s="233"/>
      <c r="I191" s="233"/>
      <c r="J191" s="233"/>
      <c r="K191" s="233"/>
      <c r="L191" s="233"/>
      <c r="M191" s="233"/>
      <c r="N191" s="221"/>
      <c r="O191" s="221"/>
      <c r="P191" s="221"/>
      <c r="Q191" s="221"/>
      <c r="R191" s="221"/>
      <c r="S191" s="221"/>
      <c r="T191" s="222"/>
      <c r="U191" s="221"/>
      <c r="V191" s="211"/>
      <c r="W191" s="211"/>
      <c r="X191" s="211"/>
      <c r="Y191" s="211"/>
      <c r="Z191" s="211"/>
      <c r="AA191" s="211"/>
      <c r="AB191" s="211"/>
      <c r="AC191" s="211"/>
      <c r="AD191" s="211"/>
      <c r="AE191" s="211" t="s">
        <v>140</v>
      </c>
      <c r="AF191" s="211">
        <v>0</v>
      </c>
      <c r="AG191" s="211"/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5">
      <c r="A192" s="212"/>
      <c r="B192" s="218"/>
      <c r="C192" s="265" t="s">
        <v>348</v>
      </c>
      <c r="D192" s="223"/>
      <c r="E192" s="229">
        <v>20.11</v>
      </c>
      <c r="F192" s="233"/>
      <c r="G192" s="233"/>
      <c r="H192" s="233"/>
      <c r="I192" s="233"/>
      <c r="J192" s="233"/>
      <c r="K192" s="233"/>
      <c r="L192" s="233"/>
      <c r="M192" s="233"/>
      <c r="N192" s="221"/>
      <c r="O192" s="221"/>
      <c r="P192" s="221"/>
      <c r="Q192" s="221"/>
      <c r="R192" s="221"/>
      <c r="S192" s="221"/>
      <c r="T192" s="222"/>
      <c r="U192" s="221"/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 t="s">
        <v>140</v>
      </c>
      <c r="AF192" s="211">
        <v>0</v>
      </c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ht="20.399999999999999" outlineLevel="1" x14ac:dyDescent="0.25">
      <c r="A193" s="212">
        <v>50</v>
      </c>
      <c r="B193" s="218" t="s">
        <v>349</v>
      </c>
      <c r="C193" s="264" t="s">
        <v>350</v>
      </c>
      <c r="D193" s="220" t="s">
        <v>216</v>
      </c>
      <c r="E193" s="228">
        <v>52</v>
      </c>
      <c r="F193" s="232">
        <f>H193+J193</f>
        <v>0</v>
      </c>
      <c r="G193" s="233">
        <f>ROUND(E193*F193,2)</f>
        <v>0</v>
      </c>
      <c r="H193" s="233"/>
      <c r="I193" s="233">
        <f>ROUND(E193*H193,2)</f>
        <v>0</v>
      </c>
      <c r="J193" s="233"/>
      <c r="K193" s="233">
        <f>ROUND(E193*J193,2)</f>
        <v>0</v>
      </c>
      <c r="L193" s="233">
        <v>21</v>
      </c>
      <c r="M193" s="233">
        <f>G193*(1+L193/100)</f>
        <v>0</v>
      </c>
      <c r="N193" s="221">
        <v>2.15E-3</v>
      </c>
      <c r="O193" s="221">
        <f>ROUND(E193*N193,5)</f>
        <v>0.1118</v>
      </c>
      <c r="P193" s="221">
        <v>0</v>
      </c>
      <c r="Q193" s="221">
        <f>ROUND(E193*P193,5)</f>
        <v>0</v>
      </c>
      <c r="R193" s="221"/>
      <c r="S193" s="221"/>
      <c r="T193" s="222">
        <v>0.31</v>
      </c>
      <c r="U193" s="221">
        <f>ROUND(E193*T193,2)</f>
        <v>16.12</v>
      </c>
      <c r="V193" s="211"/>
      <c r="W193" s="211"/>
      <c r="X193" s="211"/>
      <c r="Y193" s="211"/>
      <c r="Z193" s="211"/>
      <c r="AA193" s="211"/>
      <c r="AB193" s="211"/>
      <c r="AC193" s="211"/>
      <c r="AD193" s="211"/>
      <c r="AE193" s="211" t="s">
        <v>138</v>
      </c>
      <c r="AF193" s="211"/>
      <c r="AG193" s="211"/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ht="20.399999999999999" outlineLevel="1" x14ac:dyDescent="0.25">
      <c r="A194" s="212">
        <v>51</v>
      </c>
      <c r="B194" s="218" t="s">
        <v>351</v>
      </c>
      <c r="C194" s="264" t="s">
        <v>352</v>
      </c>
      <c r="D194" s="220" t="s">
        <v>216</v>
      </c>
      <c r="E194" s="228">
        <v>20.11</v>
      </c>
      <c r="F194" s="232">
        <f>H194+J194</f>
        <v>0</v>
      </c>
      <c r="G194" s="233">
        <f>ROUND(E194*F194,2)</f>
        <v>0</v>
      </c>
      <c r="H194" s="233"/>
      <c r="I194" s="233">
        <f>ROUND(E194*H194,2)</f>
        <v>0</v>
      </c>
      <c r="J194" s="233"/>
      <c r="K194" s="233">
        <f>ROUND(E194*J194,2)</f>
        <v>0</v>
      </c>
      <c r="L194" s="233">
        <v>21</v>
      </c>
      <c r="M194" s="233">
        <f>G194*(1+L194/100)</f>
        <v>0</v>
      </c>
      <c r="N194" s="221">
        <v>2.2000000000000001E-3</v>
      </c>
      <c r="O194" s="221">
        <f>ROUND(E194*N194,5)</f>
        <v>4.4240000000000002E-2</v>
      </c>
      <c r="P194" s="221">
        <v>0</v>
      </c>
      <c r="Q194" s="221">
        <f>ROUND(E194*P194,5)</f>
        <v>0</v>
      </c>
      <c r="R194" s="221"/>
      <c r="S194" s="221"/>
      <c r="T194" s="222">
        <v>0.39</v>
      </c>
      <c r="U194" s="221">
        <f>ROUND(E194*T194,2)</f>
        <v>7.84</v>
      </c>
      <c r="V194" s="211"/>
      <c r="W194" s="211"/>
      <c r="X194" s="211"/>
      <c r="Y194" s="211"/>
      <c r="Z194" s="211"/>
      <c r="AA194" s="211"/>
      <c r="AB194" s="211"/>
      <c r="AC194" s="211"/>
      <c r="AD194" s="211"/>
      <c r="AE194" s="211" t="s">
        <v>138</v>
      </c>
      <c r="AF194" s="211"/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ht="30.6" outlineLevel="1" x14ac:dyDescent="0.25">
      <c r="A195" s="212">
        <v>52</v>
      </c>
      <c r="B195" s="218" t="s">
        <v>353</v>
      </c>
      <c r="C195" s="264" t="s">
        <v>354</v>
      </c>
      <c r="D195" s="220" t="s">
        <v>216</v>
      </c>
      <c r="E195" s="228">
        <v>52</v>
      </c>
      <c r="F195" s="232">
        <f>H195+J195</f>
        <v>0</v>
      </c>
      <c r="G195" s="233">
        <f>ROUND(E195*F195,2)</f>
        <v>0</v>
      </c>
      <c r="H195" s="233"/>
      <c r="I195" s="233">
        <f>ROUND(E195*H195,2)</f>
        <v>0</v>
      </c>
      <c r="J195" s="233"/>
      <c r="K195" s="233">
        <f>ROUND(E195*J195,2)</f>
        <v>0</v>
      </c>
      <c r="L195" s="233">
        <v>21</v>
      </c>
      <c r="M195" s="233">
        <f>G195*(1+L195/100)</f>
        <v>0</v>
      </c>
      <c r="N195" s="221">
        <v>3.2000000000000003E-4</v>
      </c>
      <c r="O195" s="221">
        <f>ROUND(E195*N195,5)</f>
        <v>1.6639999999999999E-2</v>
      </c>
      <c r="P195" s="221">
        <v>0</v>
      </c>
      <c r="Q195" s="221">
        <f>ROUND(E195*P195,5)</f>
        <v>0</v>
      </c>
      <c r="R195" s="221"/>
      <c r="S195" s="221"/>
      <c r="T195" s="222">
        <v>7.1999999999999995E-2</v>
      </c>
      <c r="U195" s="221">
        <f>ROUND(E195*T195,2)</f>
        <v>3.74</v>
      </c>
      <c r="V195" s="211"/>
      <c r="W195" s="211"/>
      <c r="X195" s="211"/>
      <c r="Y195" s="211"/>
      <c r="Z195" s="211"/>
      <c r="AA195" s="211"/>
      <c r="AB195" s="211"/>
      <c r="AC195" s="211"/>
      <c r="AD195" s="211"/>
      <c r="AE195" s="211" t="s">
        <v>138</v>
      </c>
      <c r="AF195" s="211"/>
      <c r="AG195" s="211"/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ht="30.6" outlineLevel="1" x14ac:dyDescent="0.25">
      <c r="A196" s="212">
        <v>53</v>
      </c>
      <c r="B196" s="218" t="s">
        <v>355</v>
      </c>
      <c r="C196" s="264" t="s">
        <v>356</v>
      </c>
      <c r="D196" s="220" t="s">
        <v>216</v>
      </c>
      <c r="E196" s="228">
        <v>20.11</v>
      </c>
      <c r="F196" s="232">
        <f>H196+J196</f>
        <v>0</v>
      </c>
      <c r="G196" s="233">
        <f>ROUND(E196*F196,2)</f>
        <v>0</v>
      </c>
      <c r="H196" s="233"/>
      <c r="I196" s="233">
        <f>ROUND(E196*H196,2)</f>
        <v>0</v>
      </c>
      <c r="J196" s="233"/>
      <c r="K196" s="233">
        <f>ROUND(E196*J196,2)</f>
        <v>0</v>
      </c>
      <c r="L196" s="233">
        <v>21</v>
      </c>
      <c r="M196" s="233">
        <f>G196*(1+L196/100)</f>
        <v>0</v>
      </c>
      <c r="N196" s="221">
        <v>3.2000000000000003E-4</v>
      </c>
      <c r="O196" s="221">
        <f>ROUND(E196*N196,5)</f>
        <v>6.4400000000000004E-3</v>
      </c>
      <c r="P196" s="221">
        <v>0</v>
      </c>
      <c r="Q196" s="221">
        <f>ROUND(E196*P196,5)</f>
        <v>0</v>
      </c>
      <c r="R196" s="221"/>
      <c r="S196" s="221"/>
      <c r="T196" s="222">
        <v>0.14000000000000001</v>
      </c>
      <c r="U196" s="221">
        <f>ROUND(E196*T196,2)</f>
        <v>2.82</v>
      </c>
      <c r="V196" s="211"/>
      <c r="W196" s="211"/>
      <c r="X196" s="211"/>
      <c r="Y196" s="211"/>
      <c r="Z196" s="211"/>
      <c r="AA196" s="211"/>
      <c r="AB196" s="211"/>
      <c r="AC196" s="211"/>
      <c r="AD196" s="211"/>
      <c r="AE196" s="211" t="s">
        <v>138</v>
      </c>
      <c r="AF196" s="211"/>
      <c r="AG196" s="211"/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5">
      <c r="A197" s="212">
        <v>54</v>
      </c>
      <c r="B197" s="218" t="s">
        <v>357</v>
      </c>
      <c r="C197" s="264" t="s">
        <v>358</v>
      </c>
      <c r="D197" s="220" t="s">
        <v>0</v>
      </c>
      <c r="E197" s="228">
        <v>459</v>
      </c>
      <c r="F197" s="232">
        <f>H197+J197</f>
        <v>0</v>
      </c>
      <c r="G197" s="233">
        <f>ROUND(E197*F197,2)</f>
        <v>0</v>
      </c>
      <c r="H197" s="233"/>
      <c r="I197" s="233">
        <f>ROUND(E197*H197,2)</f>
        <v>0</v>
      </c>
      <c r="J197" s="233"/>
      <c r="K197" s="233">
        <f>ROUND(E197*J197,2)</f>
        <v>0</v>
      </c>
      <c r="L197" s="233">
        <v>21</v>
      </c>
      <c r="M197" s="233">
        <f>G197*(1+L197/100)</f>
        <v>0</v>
      </c>
      <c r="N197" s="221">
        <v>0</v>
      </c>
      <c r="O197" s="221">
        <f>ROUND(E197*N197,5)</f>
        <v>0</v>
      </c>
      <c r="P197" s="221">
        <v>0</v>
      </c>
      <c r="Q197" s="221">
        <f>ROUND(E197*P197,5)</f>
        <v>0</v>
      </c>
      <c r="R197" s="221"/>
      <c r="S197" s="221"/>
      <c r="T197" s="222">
        <v>0</v>
      </c>
      <c r="U197" s="221">
        <f>ROUND(E197*T197,2)</f>
        <v>0</v>
      </c>
      <c r="V197" s="211"/>
      <c r="W197" s="211"/>
      <c r="X197" s="211"/>
      <c r="Y197" s="211"/>
      <c r="Z197" s="211"/>
      <c r="AA197" s="211"/>
      <c r="AB197" s="211"/>
      <c r="AC197" s="211"/>
      <c r="AD197" s="211"/>
      <c r="AE197" s="211" t="s">
        <v>138</v>
      </c>
      <c r="AF197" s="211"/>
      <c r="AG197" s="211"/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x14ac:dyDescent="0.25">
      <c r="A198" s="213" t="s">
        <v>135</v>
      </c>
      <c r="B198" s="219" t="s">
        <v>86</v>
      </c>
      <c r="C198" s="266" t="s">
        <v>87</v>
      </c>
      <c r="D198" s="224"/>
      <c r="E198" s="230"/>
      <c r="F198" s="234"/>
      <c r="G198" s="234">
        <f>SUMIF(AE199:AE203,"&lt;&gt;NOR",G199:G203)</f>
        <v>0</v>
      </c>
      <c r="H198" s="234"/>
      <c r="I198" s="234">
        <f>SUM(I199:I203)</f>
        <v>0</v>
      </c>
      <c r="J198" s="234"/>
      <c r="K198" s="234">
        <f>SUM(K199:K203)</f>
        <v>0</v>
      </c>
      <c r="L198" s="234"/>
      <c r="M198" s="234">
        <f>SUM(M199:M203)</f>
        <v>0</v>
      </c>
      <c r="N198" s="225"/>
      <c r="O198" s="225">
        <f>SUM(O199:O203)</f>
        <v>0.1714</v>
      </c>
      <c r="P198" s="225"/>
      <c r="Q198" s="225">
        <f>SUM(Q199:Q203)</f>
        <v>0</v>
      </c>
      <c r="R198" s="225"/>
      <c r="S198" s="225"/>
      <c r="T198" s="226"/>
      <c r="U198" s="225">
        <f>SUM(U199:U203)</f>
        <v>54.08</v>
      </c>
      <c r="AE198" t="s">
        <v>136</v>
      </c>
    </row>
    <row r="199" spans="1:60" ht="20.399999999999999" outlineLevel="1" x14ac:dyDescent="0.25">
      <c r="A199" s="212">
        <v>55</v>
      </c>
      <c r="B199" s="218" t="s">
        <v>359</v>
      </c>
      <c r="C199" s="264" t="s">
        <v>360</v>
      </c>
      <c r="D199" s="220" t="s">
        <v>216</v>
      </c>
      <c r="E199" s="228">
        <v>56.012500000000003</v>
      </c>
      <c r="F199" s="232">
        <f>H199+J199</f>
        <v>0</v>
      </c>
      <c r="G199" s="233">
        <f>ROUND(E199*F199,2)</f>
        <v>0</v>
      </c>
      <c r="H199" s="233"/>
      <c r="I199" s="233">
        <f>ROUND(E199*H199,2)</f>
        <v>0</v>
      </c>
      <c r="J199" s="233"/>
      <c r="K199" s="233">
        <f>ROUND(E199*J199,2)</f>
        <v>0</v>
      </c>
      <c r="L199" s="233">
        <v>21</v>
      </c>
      <c r="M199" s="233">
        <f>G199*(1+L199/100)</f>
        <v>0</v>
      </c>
      <c r="N199" s="221">
        <v>3.0599999999999998E-3</v>
      </c>
      <c r="O199" s="221">
        <f>ROUND(E199*N199,5)</f>
        <v>0.1714</v>
      </c>
      <c r="P199" s="221">
        <v>0</v>
      </c>
      <c r="Q199" s="221">
        <f>ROUND(E199*P199,5)</f>
        <v>0</v>
      </c>
      <c r="R199" s="221"/>
      <c r="S199" s="221"/>
      <c r="T199" s="222">
        <v>0.96557000000000004</v>
      </c>
      <c r="U199" s="221">
        <f>ROUND(E199*T199,2)</f>
        <v>54.08</v>
      </c>
      <c r="V199" s="211"/>
      <c r="W199" s="211"/>
      <c r="X199" s="211"/>
      <c r="Y199" s="211"/>
      <c r="Z199" s="211"/>
      <c r="AA199" s="211"/>
      <c r="AB199" s="211"/>
      <c r="AC199" s="211"/>
      <c r="AD199" s="211"/>
      <c r="AE199" s="211" t="s">
        <v>138</v>
      </c>
      <c r="AF199" s="211"/>
      <c r="AG199" s="211"/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5">
      <c r="A200" s="212"/>
      <c r="B200" s="218"/>
      <c r="C200" s="265" t="s">
        <v>361</v>
      </c>
      <c r="D200" s="223"/>
      <c r="E200" s="229"/>
      <c r="F200" s="233"/>
      <c r="G200" s="233"/>
      <c r="H200" s="233"/>
      <c r="I200" s="233"/>
      <c r="J200" s="233"/>
      <c r="K200" s="233"/>
      <c r="L200" s="233"/>
      <c r="M200" s="233"/>
      <c r="N200" s="221"/>
      <c r="O200" s="221"/>
      <c r="P200" s="221"/>
      <c r="Q200" s="221"/>
      <c r="R200" s="221"/>
      <c r="S200" s="221"/>
      <c r="T200" s="222"/>
      <c r="U200" s="221"/>
      <c r="V200" s="211"/>
      <c r="W200" s="211"/>
      <c r="X200" s="211"/>
      <c r="Y200" s="211"/>
      <c r="Z200" s="211"/>
      <c r="AA200" s="211"/>
      <c r="AB200" s="211"/>
      <c r="AC200" s="211"/>
      <c r="AD200" s="211"/>
      <c r="AE200" s="211" t="s">
        <v>140</v>
      </c>
      <c r="AF200" s="211">
        <v>0</v>
      </c>
      <c r="AG200" s="211"/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5">
      <c r="A201" s="212"/>
      <c r="B201" s="218"/>
      <c r="C201" s="265" t="s">
        <v>362</v>
      </c>
      <c r="D201" s="223"/>
      <c r="E201" s="229"/>
      <c r="F201" s="233"/>
      <c r="G201" s="233"/>
      <c r="H201" s="233"/>
      <c r="I201" s="233"/>
      <c r="J201" s="233"/>
      <c r="K201" s="233"/>
      <c r="L201" s="233"/>
      <c r="M201" s="233"/>
      <c r="N201" s="221"/>
      <c r="O201" s="221"/>
      <c r="P201" s="221"/>
      <c r="Q201" s="221"/>
      <c r="R201" s="221"/>
      <c r="S201" s="221"/>
      <c r="T201" s="222"/>
      <c r="U201" s="221"/>
      <c r="V201" s="211"/>
      <c r="W201" s="211"/>
      <c r="X201" s="211"/>
      <c r="Y201" s="211"/>
      <c r="Z201" s="211"/>
      <c r="AA201" s="211"/>
      <c r="AB201" s="211"/>
      <c r="AC201" s="211"/>
      <c r="AD201" s="211"/>
      <c r="AE201" s="211" t="s">
        <v>140</v>
      </c>
      <c r="AF201" s="211">
        <v>0</v>
      </c>
      <c r="AG201" s="211"/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5">
      <c r="A202" s="212"/>
      <c r="B202" s="218"/>
      <c r="C202" s="265" t="s">
        <v>363</v>
      </c>
      <c r="D202" s="223"/>
      <c r="E202" s="229">
        <v>44.377499999999998</v>
      </c>
      <c r="F202" s="233"/>
      <c r="G202" s="233"/>
      <c r="H202" s="233"/>
      <c r="I202" s="233"/>
      <c r="J202" s="233"/>
      <c r="K202" s="233"/>
      <c r="L202" s="233"/>
      <c r="M202" s="233"/>
      <c r="N202" s="221"/>
      <c r="O202" s="221"/>
      <c r="P202" s="221"/>
      <c r="Q202" s="221"/>
      <c r="R202" s="221"/>
      <c r="S202" s="221"/>
      <c r="T202" s="222"/>
      <c r="U202" s="221"/>
      <c r="V202" s="211"/>
      <c r="W202" s="211"/>
      <c r="X202" s="211"/>
      <c r="Y202" s="211"/>
      <c r="Z202" s="211"/>
      <c r="AA202" s="211"/>
      <c r="AB202" s="211"/>
      <c r="AC202" s="211"/>
      <c r="AD202" s="211"/>
      <c r="AE202" s="211" t="s">
        <v>140</v>
      </c>
      <c r="AF202" s="211">
        <v>0</v>
      </c>
      <c r="AG202" s="211"/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5">
      <c r="A203" s="212"/>
      <c r="B203" s="218"/>
      <c r="C203" s="265" t="s">
        <v>364</v>
      </c>
      <c r="D203" s="223"/>
      <c r="E203" s="229">
        <v>11.635</v>
      </c>
      <c r="F203" s="233"/>
      <c r="G203" s="233"/>
      <c r="H203" s="233"/>
      <c r="I203" s="233"/>
      <c r="J203" s="233"/>
      <c r="K203" s="233"/>
      <c r="L203" s="233"/>
      <c r="M203" s="233"/>
      <c r="N203" s="221"/>
      <c r="O203" s="221"/>
      <c r="P203" s="221"/>
      <c r="Q203" s="221"/>
      <c r="R203" s="221"/>
      <c r="S203" s="221"/>
      <c r="T203" s="222"/>
      <c r="U203" s="221"/>
      <c r="V203" s="211"/>
      <c r="W203" s="211"/>
      <c r="X203" s="211"/>
      <c r="Y203" s="211"/>
      <c r="Z203" s="211"/>
      <c r="AA203" s="211"/>
      <c r="AB203" s="211"/>
      <c r="AC203" s="211"/>
      <c r="AD203" s="211"/>
      <c r="AE203" s="211" t="s">
        <v>140</v>
      </c>
      <c r="AF203" s="211">
        <v>0</v>
      </c>
      <c r="AG203" s="211"/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x14ac:dyDescent="0.25">
      <c r="A204" s="213" t="s">
        <v>135</v>
      </c>
      <c r="B204" s="219" t="s">
        <v>88</v>
      </c>
      <c r="C204" s="266" t="s">
        <v>89</v>
      </c>
      <c r="D204" s="224"/>
      <c r="E204" s="230"/>
      <c r="F204" s="234"/>
      <c r="G204" s="234">
        <f>SUMIF(AE205:AE240,"&lt;&gt;NOR",G205:G240)</f>
        <v>0</v>
      </c>
      <c r="H204" s="234"/>
      <c r="I204" s="234">
        <f>SUM(I205:I240)</f>
        <v>0</v>
      </c>
      <c r="J204" s="234"/>
      <c r="K204" s="234">
        <f>SUM(K205:K240)</f>
        <v>0</v>
      </c>
      <c r="L204" s="234"/>
      <c r="M204" s="234">
        <f>SUM(M205:M240)</f>
        <v>0</v>
      </c>
      <c r="N204" s="225"/>
      <c r="O204" s="225">
        <f>SUM(O205:O240)</f>
        <v>0.28454000000000002</v>
      </c>
      <c r="P204" s="225"/>
      <c r="Q204" s="225">
        <f>SUM(Q205:Q240)</f>
        <v>0</v>
      </c>
      <c r="R204" s="225"/>
      <c r="S204" s="225"/>
      <c r="T204" s="226"/>
      <c r="U204" s="225">
        <f>SUM(U205:U240)</f>
        <v>44.8</v>
      </c>
      <c r="AE204" t="s">
        <v>136</v>
      </c>
    </row>
    <row r="205" spans="1:60" ht="20.399999999999999" outlineLevel="1" x14ac:dyDescent="0.25">
      <c r="A205" s="212">
        <v>56</v>
      </c>
      <c r="B205" s="218" t="s">
        <v>365</v>
      </c>
      <c r="C205" s="264" t="s">
        <v>366</v>
      </c>
      <c r="D205" s="220" t="s">
        <v>216</v>
      </c>
      <c r="E205" s="228">
        <v>25.2</v>
      </c>
      <c r="F205" s="232">
        <f>H205+J205</f>
        <v>0</v>
      </c>
      <c r="G205" s="233">
        <f>ROUND(E205*F205,2)</f>
        <v>0</v>
      </c>
      <c r="H205" s="233"/>
      <c r="I205" s="233">
        <f>ROUND(E205*H205,2)</f>
        <v>0</v>
      </c>
      <c r="J205" s="233"/>
      <c r="K205" s="233">
        <f>ROUND(E205*J205,2)</f>
        <v>0</v>
      </c>
      <c r="L205" s="233">
        <v>21</v>
      </c>
      <c r="M205" s="233">
        <f>G205*(1+L205/100)</f>
        <v>0</v>
      </c>
      <c r="N205" s="221">
        <v>0</v>
      </c>
      <c r="O205" s="221">
        <f>ROUND(E205*N205,5)</f>
        <v>0</v>
      </c>
      <c r="P205" s="221">
        <v>0</v>
      </c>
      <c r="Q205" s="221">
        <f>ROUND(E205*P205,5)</f>
        <v>0</v>
      </c>
      <c r="R205" s="221"/>
      <c r="S205" s="221"/>
      <c r="T205" s="222">
        <v>0.08</v>
      </c>
      <c r="U205" s="221">
        <f>ROUND(E205*T205,2)</f>
        <v>2.02</v>
      </c>
      <c r="V205" s="211"/>
      <c r="W205" s="211"/>
      <c r="X205" s="211"/>
      <c r="Y205" s="211"/>
      <c r="Z205" s="211"/>
      <c r="AA205" s="211"/>
      <c r="AB205" s="211"/>
      <c r="AC205" s="211"/>
      <c r="AD205" s="211"/>
      <c r="AE205" s="211" t="s">
        <v>138</v>
      </c>
      <c r="AF205" s="211"/>
      <c r="AG205" s="211"/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5">
      <c r="A206" s="212"/>
      <c r="B206" s="218"/>
      <c r="C206" s="265" t="s">
        <v>367</v>
      </c>
      <c r="D206" s="223"/>
      <c r="E206" s="229"/>
      <c r="F206" s="233"/>
      <c r="G206" s="233"/>
      <c r="H206" s="233"/>
      <c r="I206" s="233"/>
      <c r="J206" s="233"/>
      <c r="K206" s="233"/>
      <c r="L206" s="233"/>
      <c r="M206" s="233"/>
      <c r="N206" s="221"/>
      <c r="O206" s="221"/>
      <c r="P206" s="221"/>
      <c r="Q206" s="221"/>
      <c r="R206" s="221"/>
      <c r="S206" s="221"/>
      <c r="T206" s="222"/>
      <c r="U206" s="221"/>
      <c r="V206" s="211"/>
      <c r="W206" s="211"/>
      <c r="X206" s="211"/>
      <c r="Y206" s="211"/>
      <c r="Z206" s="211"/>
      <c r="AA206" s="211"/>
      <c r="AB206" s="211"/>
      <c r="AC206" s="211"/>
      <c r="AD206" s="211"/>
      <c r="AE206" s="211" t="s">
        <v>140</v>
      </c>
      <c r="AF206" s="211">
        <v>0</v>
      </c>
      <c r="AG206" s="211"/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5">
      <c r="A207" s="212"/>
      <c r="B207" s="218"/>
      <c r="C207" s="265" t="s">
        <v>368</v>
      </c>
      <c r="D207" s="223"/>
      <c r="E207" s="229">
        <v>25.2</v>
      </c>
      <c r="F207" s="233"/>
      <c r="G207" s="233"/>
      <c r="H207" s="233"/>
      <c r="I207" s="233"/>
      <c r="J207" s="233"/>
      <c r="K207" s="233"/>
      <c r="L207" s="233"/>
      <c r="M207" s="233"/>
      <c r="N207" s="221"/>
      <c r="O207" s="221"/>
      <c r="P207" s="221"/>
      <c r="Q207" s="221"/>
      <c r="R207" s="221"/>
      <c r="S207" s="221"/>
      <c r="T207" s="222"/>
      <c r="U207" s="221"/>
      <c r="V207" s="211"/>
      <c r="W207" s="211"/>
      <c r="X207" s="211"/>
      <c r="Y207" s="211"/>
      <c r="Z207" s="211"/>
      <c r="AA207" s="211"/>
      <c r="AB207" s="211"/>
      <c r="AC207" s="211"/>
      <c r="AD207" s="211"/>
      <c r="AE207" s="211" t="s">
        <v>140</v>
      </c>
      <c r="AF207" s="211">
        <v>0</v>
      </c>
      <c r="AG207" s="211"/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5">
      <c r="A208" s="212"/>
      <c r="B208" s="218"/>
      <c r="C208" s="267" t="s">
        <v>245</v>
      </c>
      <c r="D208" s="227"/>
      <c r="E208" s="231">
        <v>25.2</v>
      </c>
      <c r="F208" s="233"/>
      <c r="G208" s="233"/>
      <c r="H208" s="233"/>
      <c r="I208" s="233"/>
      <c r="J208" s="233"/>
      <c r="K208" s="233"/>
      <c r="L208" s="233"/>
      <c r="M208" s="233"/>
      <c r="N208" s="221"/>
      <c r="O208" s="221"/>
      <c r="P208" s="221"/>
      <c r="Q208" s="221"/>
      <c r="R208" s="221"/>
      <c r="S208" s="221"/>
      <c r="T208" s="222"/>
      <c r="U208" s="221"/>
      <c r="V208" s="211"/>
      <c r="W208" s="211"/>
      <c r="X208" s="211"/>
      <c r="Y208" s="211"/>
      <c r="Z208" s="211"/>
      <c r="AA208" s="211"/>
      <c r="AB208" s="211"/>
      <c r="AC208" s="211"/>
      <c r="AD208" s="211"/>
      <c r="AE208" s="211" t="s">
        <v>140</v>
      </c>
      <c r="AF208" s="211">
        <v>1</v>
      </c>
      <c r="AG208" s="211"/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ht="20.399999999999999" outlineLevel="1" x14ac:dyDescent="0.25">
      <c r="A209" s="212">
        <v>57</v>
      </c>
      <c r="B209" s="218" t="s">
        <v>369</v>
      </c>
      <c r="C209" s="264" t="s">
        <v>370</v>
      </c>
      <c r="D209" s="220" t="s">
        <v>216</v>
      </c>
      <c r="E209" s="228">
        <v>25.2</v>
      </c>
      <c r="F209" s="232">
        <f>H209+J209</f>
        <v>0</v>
      </c>
      <c r="G209" s="233">
        <f>ROUND(E209*F209,2)</f>
        <v>0</v>
      </c>
      <c r="H209" s="233"/>
      <c r="I209" s="233">
        <f>ROUND(E209*H209,2)</f>
        <v>0</v>
      </c>
      <c r="J209" s="233"/>
      <c r="K209" s="233">
        <f>ROUND(E209*J209,2)</f>
        <v>0</v>
      </c>
      <c r="L209" s="233">
        <v>21</v>
      </c>
      <c r="M209" s="233">
        <f>G209*(1+L209/100)</f>
        <v>0</v>
      </c>
      <c r="N209" s="221">
        <v>2.3999999999999998E-3</v>
      </c>
      <c r="O209" s="221">
        <f>ROUND(E209*N209,5)</f>
        <v>6.0479999999999999E-2</v>
      </c>
      <c r="P209" s="221">
        <v>0</v>
      </c>
      <c r="Q209" s="221">
        <f>ROUND(E209*P209,5)</f>
        <v>0</v>
      </c>
      <c r="R209" s="221"/>
      <c r="S209" s="221"/>
      <c r="T209" s="222">
        <v>0</v>
      </c>
      <c r="U209" s="221">
        <f>ROUND(E209*T209,2)</f>
        <v>0</v>
      </c>
      <c r="V209" s="211"/>
      <c r="W209" s="211"/>
      <c r="X209" s="211"/>
      <c r="Y209" s="211"/>
      <c r="Z209" s="211"/>
      <c r="AA209" s="211"/>
      <c r="AB209" s="211"/>
      <c r="AC209" s="211"/>
      <c r="AD209" s="211"/>
      <c r="AE209" s="211" t="s">
        <v>310</v>
      </c>
      <c r="AF209" s="211"/>
      <c r="AG209" s="211"/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5">
      <c r="A210" s="212"/>
      <c r="B210" s="218"/>
      <c r="C210" s="265" t="s">
        <v>371</v>
      </c>
      <c r="D210" s="223"/>
      <c r="E210" s="229"/>
      <c r="F210" s="233"/>
      <c r="G210" s="233"/>
      <c r="H210" s="233"/>
      <c r="I210" s="233"/>
      <c r="J210" s="233"/>
      <c r="K210" s="233"/>
      <c r="L210" s="233"/>
      <c r="M210" s="233"/>
      <c r="N210" s="221"/>
      <c r="O210" s="221"/>
      <c r="P210" s="221"/>
      <c r="Q210" s="221"/>
      <c r="R210" s="221"/>
      <c r="S210" s="221"/>
      <c r="T210" s="222"/>
      <c r="U210" s="221"/>
      <c r="V210" s="211"/>
      <c r="W210" s="211"/>
      <c r="X210" s="211"/>
      <c r="Y210" s="211"/>
      <c r="Z210" s="211"/>
      <c r="AA210" s="211"/>
      <c r="AB210" s="211"/>
      <c r="AC210" s="211"/>
      <c r="AD210" s="211"/>
      <c r="AE210" s="211" t="s">
        <v>140</v>
      </c>
      <c r="AF210" s="211">
        <v>0</v>
      </c>
      <c r="AG210" s="211"/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5">
      <c r="A211" s="212"/>
      <c r="B211" s="218"/>
      <c r="C211" s="265" t="s">
        <v>367</v>
      </c>
      <c r="D211" s="223"/>
      <c r="E211" s="229"/>
      <c r="F211" s="233"/>
      <c r="G211" s="233"/>
      <c r="H211" s="233"/>
      <c r="I211" s="233"/>
      <c r="J211" s="233"/>
      <c r="K211" s="233"/>
      <c r="L211" s="233"/>
      <c r="M211" s="233"/>
      <c r="N211" s="221"/>
      <c r="O211" s="221"/>
      <c r="P211" s="221"/>
      <c r="Q211" s="221"/>
      <c r="R211" s="221"/>
      <c r="S211" s="221"/>
      <c r="T211" s="222"/>
      <c r="U211" s="221"/>
      <c r="V211" s="211"/>
      <c r="W211" s="211"/>
      <c r="X211" s="211"/>
      <c r="Y211" s="211"/>
      <c r="Z211" s="211"/>
      <c r="AA211" s="211"/>
      <c r="AB211" s="211"/>
      <c r="AC211" s="211"/>
      <c r="AD211" s="211"/>
      <c r="AE211" s="211" t="s">
        <v>140</v>
      </c>
      <c r="AF211" s="211">
        <v>0</v>
      </c>
      <c r="AG211" s="211"/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5">
      <c r="A212" s="212"/>
      <c r="B212" s="218"/>
      <c r="C212" s="265" t="s">
        <v>368</v>
      </c>
      <c r="D212" s="223"/>
      <c r="E212" s="229">
        <v>25.2</v>
      </c>
      <c r="F212" s="233"/>
      <c r="G212" s="233"/>
      <c r="H212" s="233"/>
      <c r="I212" s="233"/>
      <c r="J212" s="233"/>
      <c r="K212" s="233"/>
      <c r="L212" s="233"/>
      <c r="M212" s="233"/>
      <c r="N212" s="221"/>
      <c r="O212" s="221"/>
      <c r="P212" s="221"/>
      <c r="Q212" s="221"/>
      <c r="R212" s="221"/>
      <c r="S212" s="221"/>
      <c r="T212" s="222"/>
      <c r="U212" s="221"/>
      <c r="V212" s="211"/>
      <c r="W212" s="211"/>
      <c r="X212" s="211"/>
      <c r="Y212" s="211"/>
      <c r="Z212" s="211"/>
      <c r="AA212" s="211"/>
      <c r="AB212" s="211"/>
      <c r="AC212" s="211"/>
      <c r="AD212" s="211"/>
      <c r="AE212" s="211" t="s">
        <v>140</v>
      </c>
      <c r="AF212" s="211">
        <v>0</v>
      </c>
      <c r="AG212" s="211"/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5">
      <c r="A213" s="212"/>
      <c r="B213" s="218"/>
      <c r="C213" s="267" t="s">
        <v>245</v>
      </c>
      <c r="D213" s="227"/>
      <c r="E213" s="231">
        <v>25.2</v>
      </c>
      <c r="F213" s="233"/>
      <c r="G213" s="233"/>
      <c r="H213" s="233"/>
      <c r="I213" s="233"/>
      <c r="J213" s="233"/>
      <c r="K213" s="233"/>
      <c r="L213" s="233"/>
      <c r="M213" s="233"/>
      <c r="N213" s="221"/>
      <c r="O213" s="221"/>
      <c r="P213" s="221"/>
      <c r="Q213" s="221"/>
      <c r="R213" s="221"/>
      <c r="S213" s="221"/>
      <c r="T213" s="222"/>
      <c r="U213" s="221"/>
      <c r="V213" s="211"/>
      <c r="W213" s="211"/>
      <c r="X213" s="211"/>
      <c r="Y213" s="211"/>
      <c r="Z213" s="211"/>
      <c r="AA213" s="211"/>
      <c r="AB213" s="211"/>
      <c r="AC213" s="211"/>
      <c r="AD213" s="211"/>
      <c r="AE213" s="211" t="s">
        <v>140</v>
      </c>
      <c r="AF213" s="211">
        <v>1</v>
      </c>
      <c r="AG213" s="211"/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ht="20.399999999999999" outlineLevel="1" x14ac:dyDescent="0.25">
      <c r="A214" s="212">
        <v>58</v>
      </c>
      <c r="B214" s="218" t="s">
        <v>372</v>
      </c>
      <c r="C214" s="264" t="s">
        <v>373</v>
      </c>
      <c r="D214" s="220" t="s">
        <v>216</v>
      </c>
      <c r="E214" s="228">
        <v>70.480999999999995</v>
      </c>
      <c r="F214" s="232">
        <f>H214+J214</f>
        <v>0</v>
      </c>
      <c r="G214" s="233">
        <f>ROUND(E214*F214,2)</f>
        <v>0</v>
      </c>
      <c r="H214" s="233"/>
      <c r="I214" s="233">
        <f>ROUND(E214*H214,2)</f>
        <v>0</v>
      </c>
      <c r="J214" s="233"/>
      <c r="K214" s="233">
        <f>ROUND(E214*J214,2)</f>
        <v>0</v>
      </c>
      <c r="L214" s="233">
        <v>21</v>
      </c>
      <c r="M214" s="233">
        <f>G214*(1+L214/100)</f>
        <v>0</v>
      </c>
      <c r="N214" s="221">
        <v>2.3000000000000001E-4</v>
      </c>
      <c r="O214" s="221">
        <f>ROUND(E214*N214,5)</f>
        <v>1.6209999999999999E-2</v>
      </c>
      <c r="P214" s="221">
        <v>0</v>
      </c>
      <c r="Q214" s="221">
        <f>ROUND(E214*P214,5)</f>
        <v>0</v>
      </c>
      <c r="R214" s="221"/>
      <c r="S214" s="221"/>
      <c r="T214" s="222">
        <v>0.161</v>
      </c>
      <c r="U214" s="221">
        <f>ROUND(E214*T214,2)</f>
        <v>11.35</v>
      </c>
      <c r="V214" s="211"/>
      <c r="W214" s="211"/>
      <c r="X214" s="211"/>
      <c r="Y214" s="211"/>
      <c r="Z214" s="211"/>
      <c r="AA214" s="211"/>
      <c r="AB214" s="211"/>
      <c r="AC214" s="211"/>
      <c r="AD214" s="211"/>
      <c r="AE214" s="211" t="s">
        <v>138</v>
      </c>
      <c r="AF214" s="211"/>
      <c r="AG214" s="211"/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5">
      <c r="A215" s="212"/>
      <c r="B215" s="218"/>
      <c r="C215" s="265" t="s">
        <v>374</v>
      </c>
      <c r="D215" s="223"/>
      <c r="E215" s="229"/>
      <c r="F215" s="233"/>
      <c r="G215" s="233"/>
      <c r="H215" s="233"/>
      <c r="I215" s="233"/>
      <c r="J215" s="233"/>
      <c r="K215" s="233"/>
      <c r="L215" s="233"/>
      <c r="M215" s="233"/>
      <c r="N215" s="221"/>
      <c r="O215" s="221"/>
      <c r="P215" s="221"/>
      <c r="Q215" s="221"/>
      <c r="R215" s="221"/>
      <c r="S215" s="221"/>
      <c r="T215" s="222"/>
      <c r="U215" s="221"/>
      <c r="V215" s="211"/>
      <c r="W215" s="211"/>
      <c r="X215" s="211"/>
      <c r="Y215" s="211"/>
      <c r="Z215" s="211"/>
      <c r="AA215" s="211"/>
      <c r="AB215" s="211"/>
      <c r="AC215" s="211"/>
      <c r="AD215" s="211"/>
      <c r="AE215" s="211" t="s">
        <v>140</v>
      </c>
      <c r="AF215" s="211">
        <v>0</v>
      </c>
      <c r="AG215" s="211"/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5">
      <c r="A216" s="212"/>
      <c r="B216" s="218"/>
      <c r="C216" s="265" t="s">
        <v>375</v>
      </c>
      <c r="D216" s="223"/>
      <c r="E216" s="229">
        <v>81.528000000000006</v>
      </c>
      <c r="F216" s="233"/>
      <c r="G216" s="233"/>
      <c r="H216" s="233"/>
      <c r="I216" s="233"/>
      <c r="J216" s="233"/>
      <c r="K216" s="233"/>
      <c r="L216" s="233"/>
      <c r="M216" s="233"/>
      <c r="N216" s="221"/>
      <c r="O216" s="221"/>
      <c r="P216" s="221"/>
      <c r="Q216" s="221"/>
      <c r="R216" s="221"/>
      <c r="S216" s="221"/>
      <c r="T216" s="222"/>
      <c r="U216" s="221"/>
      <c r="V216" s="211"/>
      <c r="W216" s="211"/>
      <c r="X216" s="211"/>
      <c r="Y216" s="211"/>
      <c r="Z216" s="211"/>
      <c r="AA216" s="211"/>
      <c r="AB216" s="211"/>
      <c r="AC216" s="211"/>
      <c r="AD216" s="211"/>
      <c r="AE216" s="211" t="s">
        <v>140</v>
      </c>
      <c r="AF216" s="211">
        <v>0</v>
      </c>
      <c r="AG216" s="211"/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5">
      <c r="A217" s="212"/>
      <c r="B217" s="218"/>
      <c r="C217" s="265" t="s">
        <v>376</v>
      </c>
      <c r="D217" s="223"/>
      <c r="E217" s="229">
        <v>-11.047000000000001</v>
      </c>
      <c r="F217" s="233"/>
      <c r="G217" s="233"/>
      <c r="H217" s="233"/>
      <c r="I217" s="233"/>
      <c r="J217" s="233"/>
      <c r="K217" s="233"/>
      <c r="L217" s="233"/>
      <c r="M217" s="233"/>
      <c r="N217" s="221"/>
      <c r="O217" s="221"/>
      <c r="P217" s="221"/>
      <c r="Q217" s="221"/>
      <c r="R217" s="221"/>
      <c r="S217" s="221"/>
      <c r="T217" s="222"/>
      <c r="U217" s="221"/>
      <c r="V217" s="211"/>
      <c r="W217" s="211"/>
      <c r="X217" s="211"/>
      <c r="Y217" s="211"/>
      <c r="Z217" s="211"/>
      <c r="AA217" s="211"/>
      <c r="AB217" s="211"/>
      <c r="AC217" s="211"/>
      <c r="AD217" s="211"/>
      <c r="AE217" s="211" t="s">
        <v>140</v>
      </c>
      <c r="AF217" s="211">
        <v>0</v>
      </c>
      <c r="AG217" s="211"/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5">
      <c r="A218" s="212">
        <v>59</v>
      </c>
      <c r="B218" s="218" t="s">
        <v>377</v>
      </c>
      <c r="C218" s="264" t="s">
        <v>378</v>
      </c>
      <c r="D218" s="220" t="s">
        <v>216</v>
      </c>
      <c r="E218" s="228">
        <v>70.480999999999995</v>
      </c>
      <c r="F218" s="232">
        <f>H218+J218</f>
        <v>0</v>
      </c>
      <c r="G218" s="233">
        <f>ROUND(E218*F218,2)</f>
        <v>0</v>
      </c>
      <c r="H218" s="233"/>
      <c r="I218" s="233">
        <f>ROUND(E218*H218,2)</f>
        <v>0</v>
      </c>
      <c r="J218" s="233"/>
      <c r="K218" s="233">
        <f>ROUND(E218*J218,2)</f>
        <v>0</v>
      </c>
      <c r="L218" s="233">
        <v>21</v>
      </c>
      <c r="M218" s="233">
        <f>G218*(1+L218/100)</f>
        <v>0</v>
      </c>
      <c r="N218" s="221">
        <v>1.4400000000000001E-3</v>
      </c>
      <c r="O218" s="221">
        <f>ROUND(E218*N218,5)</f>
        <v>0.10149</v>
      </c>
      <c r="P218" s="221">
        <v>0</v>
      </c>
      <c r="Q218" s="221">
        <f>ROUND(E218*P218,5)</f>
        <v>0</v>
      </c>
      <c r="R218" s="221"/>
      <c r="S218" s="221"/>
      <c r="T218" s="222">
        <v>0</v>
      </c>
      <c r="U218" s="221">
        <f>ROUND(E218*T218,2)</f>
        <v>0</v>
      </c>
      <c r="V218" s="211"/>
      <c r="W218" s="211"/>
      <c r="X218" s="211"/>
      <c r="Y218" s="211"/>
      <c r="Z218" s="211"/>
      <c r="AA218" s="211"/>
      <c r="AB218" s="211"/>
      <c r="AC218" s="211"/>
      <c r="AD218" s="211"/>
      <c r="AE218" s="211" t="s">
        <v>310</v>
      </c>
      <c r="AF218" s="211"/>
      <c r="AG218" s="211"/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5">
      <c r="A219" s="212"/>
      <c r="B219" s="218"/>
      <c r="C219" s="265" t="s">
        <v>371</v>
      </c>
      <c r="D219" s="223"/>
      <c r="E219" s="229"/>
      <c r="F219" s="233"/>
      <c r="G219" s="233"/>
      <c r="H219" s="233"/>
      <c r="I219" s="233"/>
      <c r="J219" s="233"/>
      <c r="K219" s="233"/>
      <c r="L219" s="233"/>
      <c r="M219" s="233"/>
      <c r="N219" s="221"/>
      <c r="O219" s="221"/>
      <c r="P219" s="221"/>
      <c r="Q219" s="221"/>
      <c r="R219" s="221"/>
      <c r="S219" s="221"/>
      <c r="T219" s="222"/>
      <c r="U219" s="221"/>
      <c r="V219" s="211"/>
      <c r="W219" s="211"/>
      <c r="X219" s="211"/>
      <c r="Y219" s="211"/>
      <c r="Z219" s="211"/>
      <c r="AA219" s="211"/>
      <c r="AB219" s="211"/>
      <c r="AC219" s="211"/>
      <c r="AD219" s="211"/>
      <c r="AE219" s="211" t="s">
        <v>140</v>
      </c>
      <c r="AF219" s="211">
        <v>0</v>
      </c>
      <c r="AG219" s="211"/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5">
      <c r="A220" s="212"/>
      <c r="B220" s="218"/>
      <c r="C220" s="265" t="s">
        <v>379</v>
      </c>
      <c r="D220" s="223"/>
      <c r="E220" s="229">
        <v>70.480999999999995</v>
      </c>
      <c r="F220" s="233"/>
      <c r="G220" s="233"/>
      <c r="H220" s="233"/>
      <c r="I220" s="233"/>
      <c r="J220" s="233"/>
      <c r="K220" s="233"/>
      <c r="L220" s="233"/>
      <c r="M220" s="233"/>
      <c r="N220" s="221"/>
      <c r="O220" s="221"/>
      <c r="P220" s="221"/>
      <c r="Q220" s="221"/>
      <c r="R220" s="221"/>
      <c r="S220" s="221"/>
      <c r="T220" s="222"/>
      <c r="U220" s="221"/>
      <c r="V220" s="211"/>
      <c r="W220" s="211"/>
      <c r="X220" s="211"/>
      <c r="Y220" s="211"/>
      <c r="Z220" s="211"/>
      <c r="AA220" s="211"/>
      <c r="AB220" s="211"/>
      <c r="AC220" s="211"/>
      <c r="AD220" s="211"/>
      <c r="AE220" s="211" t="s">
        <v>140</v>
      </c>
      <c r="AF220" s="211">
        <v>0</v>
      </c>
      <c r="AG220" s="211"/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ht="20.399999999999999" outlineLevel="1" x14ac:dyDescent="0.25">
      <c r="A221" s="212">
        <v>60</v>
      </c>
      <c r="B221" s="218" t="s">
        <v>380</v>
      </c>
      <c r="C221" s="264" t="s">
        <v>381</v>
      </c>
      <c r="D221" s="220" t="s">
        <v>216</v>
      </c>
      <c r="E221" s="228">
        <v>26.53</v>
      </c>
      <c r="F221" s="232">
        <f>H221+J221</f>
        <v>0</v>
      </c>
      <c r="G221" s="233">
        <f>ROUND(E221*F221,2)</f>
        <v>0</v>
      </c>
      <c r="H221" s="233"/>
      <c r="I221" s="233">
        <f>ROUND(E221*H221,2)</f>
        <v>0</v>
      </c>
      <c r="J221" s="233"/>
      <c r="K221" s="233">
        <f>ROUND(E221*J221,2)</f>
        <v>0</v>
      </c>
      <c r="L221" s="233">
        <v>21</v>
      </c>
      <c r="M221" s="233">
        <f>G221*(1+L221/100)</f>
        <v>0</v>
      </c>
      <c r="N221" s="221">
        <v>2.3000000000000001E-4</v>
      </c>
      <c r="O221" s="221">
        <f>ROUND(E221*N221,5)</f>
        <v>6.1000000000000004E-3</v>
      </c>
      <c r="P221" s="221">
        <v>0</v>
      </c>
      <c r="Q221" s="221">
        <f>ROUND(E221*P221,5)</f>
        <v>0</v>
      </c>
      <c r="R221" s="221"/>
      <c r="S221" s="221"/>
      <c r="T221" s="222">
        <v>0.18099999999999999</v>
      </c>
      <c r="U221" s="221">
        <f>ROUND(E221*T221,2)</f>
        <v>4.8</v>
      </c>
      <c r="V221" s="211"/>
      <c r="W221" s="211"/>
      <c r="X221" s="211"/>
      <c r="Y221" s="211"/>
      <c r="Z221" s="211"/>
      <c r="AA221" s="211"/>
      <c r="AB221" s="211"/>
      <c r="AC221" s="211"/>
      <c r="AD221" s="211"/>
      <c r="AE221" s="211" t="s">
        <v>138</v>
      </c>
      <c r="AF221" s="211"/>
      <c r="AG221" s="211"/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5">
      <c r="A222" s="212"/>
      <c r="B222" s="218"/>
      <c r="C222" s="265" t="s">
        <v>382</v>
      </c>
      <c r="D222" s="223"/>
      <c r="E222" s="229"/>
      <c r="F222" s="233"/>
      <c r="G222" s="233"/>
      <c r="H222" s="233"/>
      <c r="I222" s="233"/>
      <c r="J222" s="233"/>
      <c r="K222" s="233"/>
      <c r="L222" s="233"/>
      <c r="M222" s="233"/>
      <c r="N222" s="221"/>
      <c r="O222" s="221"/>
      <c r="P222" s="221"/>
      <c r="Q222" s="221"/>
      <c r="R222" s="221"/>
      <c r="S222" s="221"/>
      <c r="T222" s="222"/>
      <c r="U222" s="221"/>
      <c r="V222" s="211"/>
      <c r="W222" s="211"/>
      <c r="X222" s="211"/>
      <c r="Y222" s="211"/>
      <c r="Z222" s="211"/>
      <c r="AA222" s="211"/>
      <c r="AB222" s="211"/>
      <c r="AC222" s="211"/>
      <c r="AD222" s="211"/>
      <c r="AE222" s="211" t="s">
        <v>140</v>
      </c>
      <c r="AF222" s="211">
        <v>0</v>
      </c>
      <c r="AG222" s="211"/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5">
      <c r="A223" s="212"/>
      <c r="B223" s="218"/>
      <c r="C223" s="265" t="s">
        <v>383</v>
      </c>
      <c r="D223" s="223"/>
      <c r="E223" s="229">
        <v>26.53</v>
      </c>
      <c r="F223" s="233"/>
      <c r="G223" s="233"/>
      <c r="H223" s="233"/>
      <c r="I223" s="233"/>
      <c r="J223" s="233"/>
      <c r="K223" s="233"/>
      <c r="L223" s="233"/>
      <c r="M223" s="233"/>
      <c r="N223" s="221"/>
      <c r="O223" s="221"/>
      <c r="P223" s="221"/>
      <c r="Q223" s="221"/>
      <c r="R223" s="221"/>
      <c r="S223" s="221"/>
      <c r="T223" s="222"/>
      <c r="U223" s="221"/>
      <c r="V223" s="211"/>
      <c r="W223" s="211"/>
      <c r="X223" s="211"/>
      <c r="Y223" s="211"/>
      <c r="Z223" s="211"/>
      <c r="AA223" s="211"/>
      <c r="AB223" s="211"/>
      <c r="AC223" s="211"/>
      <c r="AD223" s="211"/>
      <c r="AE223" s="211" t="s">
        <v>140</v>
      </c>
      <c r="AF223" s="211">
        <v>0</v>
      </c>
      <c r="AG223" s="211"/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5">
      <c r="A224" s="212"/>
      <c r="B224" s="218"/>
      <c r="C224" s="267" t="s">
        <v>245</v>
      </c>
      <c r="D224" s="227"/>
      <c r="E224" s="231">
        <v>26.53</v>
      </c>
      <c r="F224" s="233"/>
      <c r="G224" s="233"/>
      <c r="H224" s="233"/>
      <c r="I224" s="233"/>
      <c r="J224" s="233"/>
      <c r="K224" s="233"/>
      <c r="L224" s="233"/>
      <c r="M224" s="233"/>
      <c r="N224" s="221"/>
      <c r="O224" s="221"/>
      <c r="P224" s="221"/>
      <c r="Q224" s="221"/>
      <c r="R224" s="221"/>
      <c r="S224" s="221"/>
      <c r="T224" s="222"/>
      <c r="U224" s="221"/>
      <c r="V224" s="211"/>
      <c r="W224" s="211"/>
      <c r="X224" s="211"/>
      <c r="Y224" s="211"/>
      <c r="Z224" s="211"/>
      <c r="AA224" s="211"/>
      <c r="AB224" s="211"/>
      <c r="AC224" s="211"/>
      <c r="AD224" s="211"/>
      <c r="AE224" s="211" t="s">
        <v>140</v>
      </c>
      <c r="AF224" s="211">
        <v>1</v>
      </c>
      <c r="AG224" s="211"/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5">
      <c r="A225" s="212">
        <v>61</v>
      </c>
      <c r="B225" s="218" t="s">
        <v>384</v>
      </c>
      <c r="C225" s="264" t="s">
        <v>385</v>
      </c>
      <c r="D225" s="220" t="s">
        <v>216</v>
      </c>
      <c r="E225" s="228">
        <v>26.53</v>
      </c>
      <c r="F225" s="232">
        <f>H225+J225</f>
        <v>0</v>
      </c>
      <c r="G225" s="233">
        <f>ROUND(E225*F225,2)</f>
        <v>0</v>
      </c>
      <c r="H225" s="233"/>
      <c r="I225" s="233">
        <f>ROUND(E225*H225,2)</f>
        <v>0</v>
      </c>
      <c r="J225" s="233"/>
      <c r="K225" s="233">
        <f>ROUND(E225*J225,2)</f>
        <v>0</v>
      </c>
      <c r="L225" s="233">
        <v>21</v>
      </c>
      <c r="M225" s="233">
        <f>G225*(1+L225/100)</f>
        <v>0</v>
      </c>
      <c r="N225" s="221">
        <v>2.16E-3</v>
      </c>
      <c r="O225" s="221">
        <f>ROUND(E225*N225,5)</f>
        <v>5.7299999999999997E-2</v>
      </c>
      <c r="P225" s="221">
        <v>0</v>
      </c>
      <c r="Q225" s="221">
        <f>ROUND(E225*P225,5)</f>
        <v>0</v>
      </c>
      <c r="R225" s="221"/>
      <c r="S225" s="221"/>
      <c r="T225" s="222">
        <v>0</v>
      </c>
      <c r="U225" s="221">
        <f>ROUND(E225*T225,2)</f>
        <v>0</v>
      </c>
      <c r="V225" s="211"/>
      <c r="W225" s="211"/>
      <c r="X225" s="211"/>
      <c r="Y225" s="211"/>
      <c r="Z225" s="211"/>
      <c r="AA225" s="211"/>
      <c r="AB225" s="211"/>
      <c r="AC225" s="211"/>
      <c r="AD225" s="211"/>
      <c r="AE225" s="211" t="s">
        <v>310</v>
      </c>
      <c r="AF225" s="211"/>
      <c r="AG225" s="211"/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5">
      <c r="A226" s="212"/>
      <c r="B226" s="218"/>
      <c r="C226" s="265" t="s">
        <v>371</v>
      </c>
      <c r="D226" s="223"/>
      <c r="E226" s="229"/>
      <c r="F226" s="233"/>
      <c r="G226" s="233"/>
      <c r="H226" s="233"/>
      <c r="I226" s="233"/>
      <c r="J226" s="233"/>
      <c r="K226" s="233"/>
      <c r="L226" s="233"/>
      <c r="M226" s="233"/>
      <c r="N226" s="221"/>
      <c r="O226" s="221"/>
      <c r="P226" s="221"/>
      <c r="Q226" s="221"/>
      <c r="R226" s="221"/>
      <c r="S226" s="221"/>
      <c r="T226" s="222"/>
      <c r="U226" s="221"/>
      <c r="V226" s="211"/>
      <c r="W226" s="211"/>
      <c r="X226" s="211"/>
      <c r="Y226" s="211"/>
      <c r="Z226" s="211"/>
      <c r="AA226" s="211"/>
      <c r="AB226" s="211"/>
      <c r="AC226" s="211"/>
      <c r="AD226" s="211"/>
      <c r="AE226" s="211" t="s">
        <v>140</v>
      </c>
      <c r="AF226" s="211">
        <v>0</v>
      </c>
      <c r="AG226" s="211"/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5">
      <c r="A227" s="212"/>
      <c r="B227" s="218"/>
      <c r="C227" s="265" t="s">
        <v>382</v>
      </c>
      <c r="D227" s="223"/>
      <c r="E227" s="229"/>
      <c r="F227" s="233"/>
      <c r="G227" s="233"/>
      <c r="H227" s="233"/>
      <c r="I227" s="233"/>
      <c r="J227" s="233"/>
      <c r="K227" s="233"/>
      <c r="L227" s="233"/>
      <c r="M227" s="233"/>
      <c r="N227" s="221"/>
      <c r="O227" s="221"/>
      <c r="P227" s="221"/>
      <c r="Q227" s="221"/>
      <c r="R227" s="221"/>
      <c r="S227" s="221"/>
      <c r="T227" s="222"/>
      <c r="U227" s="221"/>
      <c r="V227" s="211"/>
      <c r="W227" s="211"/>
      <c r="X227" s="211"/>
      <c r="Y227" s="211"/>
      <c r="Z227" s="211"/>
      <c r="AA227" s="211"/>
      <c r="AB227" s="211"/>
      <c r="AC227" s="211"/>
      <c r="AD227" s="211"/>
      <c r="AE227" s="211" t="s">
        <v>140</v>
      </c>
      <c r="AF227" s="211">
        <v>0</v>
      </c>
      <c r="AG227" s="211"/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5">
      <c r="A228" s="212"/>
      <c r="B228" s="218"/>
      <c r="C228" s="265" t="s">
        <v>383</v>
      </c>
      <c r="D228" s="223"/>
      <c r="E228" s="229">
        <v>26.53</v>
      </c>
      <c r="F228" s="233"/>
      <c r="G228" s="233"/>
      <c r="H228" s="233"/>
      <c r="I228" s="233"/>
      <c r="J228" s="233"/>
      <c r="K228" s="233"/>
      <c r="L228" s="233"/>
      <c r="M228" s="233"/>
      <c r="N228" s="221"/>
      <c r="O228" s="221"/>
      <c r="P228" s="221"/>
      <c r="Q228" s="221"/>
      <c r="R228" s="221"/>
      <c r="S228" s="221"/>
      <c r="T228" s="222"/>
      <c r="U228" s="221"/>
      <c r="V228" s="211"/>
      <c r="W228" s="211"/>
      <c r="X228" s="211"/>
      <c r="Y228" s="211"/>
      <c r="Z228" s="211"/>
      <c r="AA228" s="211"/>
      <c r="AB228" s="211"/>
      <c r="AC228" s="211"/>
      <c r="AD228" s="211"/>
      <c r="AE228" s="211" t="s">
        <v>140</v>
      </c>
      <c r="AF228" s="211">
        <v>0</v>
      </c>
      <c r="AG228" s="211"/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5">
      <c r="A229" s="212"/>
      <c r="B229" s="218"/>
      <c r="C229" s="267" t="s">
        <v>245</v>
      </c>
      <c r="D229" s="227"/>
      <c r="E229" s="231">
        <v>26.53</v>
      </c>
      <c r="F229" s="233"/>
      <c r="G229" s="233"/>
      <c r="H229" s="233"/>
      <c r="I229" s="233"/>
      <c r="J229" s="233"/>
      <c r="K229" s="233"/>
      <c r="L229" s="233"/>
      <c r="M229" s="233"/>
      <c r="N229" s="221"/>
      <c r="O229" s="221"/>
      <c r="P229" s="221"/>
      <c r="Q229" s="221"/>
      <c r="R229" s="221"/>
      <c r="S229" s="221"/>
      <c r="T229" s="222"/>
      <c r="U229" s="221"/>
      <c r="V229" s="211"/>
      <c r="W229" s="211"/>
      <c r="X229" s="211"/>
      <c r="Y229" s="211"/>
      <c r="Z229" s="211"/>
      <c r="AA229" s="211"/>
      <c r="AB229" s="211"/>
      <c r="AC229" s="211"/>
      <c r="AD229" s="211"/>
      <c r="AE229" s="211" t="s">
        <v>140</v>
      </c>
      <c r="AF229" s="211">
        <v>1</v>
      </c>
      <c r="AG229" s="211"/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ht="20.399999999999999" outlineLevel="1" x14ac:dyDescent="0.25">
      <c r="A230" s="212">
        <v>62</v>
      </c>
      <c r="B230" s="218" t="s">
        <v>386</v>
      </c>
      <c r="C230" s="264" t="s">
        <v>387</v>
      </c>
      <c r="D230" s="220" t="s">
        <v>216</v>
      </c>
      <c r="E230" s="228">
        <v>12.26</v>
      </c>
      <c r="F230" s="232">
        <f>H230+J230</f>
        <v>0</v>
      </c>
      <c r="G230" s="233">
        <f>ROUND(E230*F230,2)</f>
        <v>0</v>
      </c>
      <c r="H230" s="233"/>
      <c r="I230" s="233">
        <f>ROUND(E230*H230,2)</f>
        <v>0</v>
      </c>
      <c r="J230" s="233"/>
      <c r="K230" s="233">
        <f>ROUND(E230*J230,2)</f>
        <v>0</v>
      </c>
      <c r="L230" s="233">
        <v>21</v>
      </c>
      <c r="M230" s="233">
        <f>G230*(1+L230/100)</f>
        <v>0</v>
      </c>
      <c r="N230" s="221">
        <v>1.4999999999999999E-4</v>
      </c>
      <c r="O230" s="221">
        <f>ROUND(E230*N230,5)</f>
        <v>1.8400000000000001E-3</v>
      </c>
      <c r="P230" s="221">
        <v>0</v>
      </c>
      <c r="Q230" s="221">
        <f>ROUND(E230*P230,5)</f>
        <v>0</v>
      </c>
      <c r="R230" s="221"/>
      <c r="S230" s="221"/>
      <c r="T230" s="222">
        <v>0.16</v>
      </c>
      <c r="U230" s="221">
        <f>ROUND(E230*T230,2)</f>
        <v>1.96</v>
      </c>
      <c r="V230" s="211"/>
      <c r="W230" s="211"/>
      <c r="X230" s="211"/>
      <c r="Y230" s="211"/>
      <c r="Z230" s="211"/>
      <c r="AA230" s="211"/>
      <c r="AB230" s="211"/>
      <c r="AC230" s="211"/>
      <c r="AD230" s="211"/>
      <c r="AE230" s="211" t="s">
        <v>138</v>
      </c>
      <c r="AF230" s="211"/>
      <c r="AG230" s="211"/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5">
      <c r="A231" s="212"/>
      <c r="B231" s="218"/>
      <c r="C231" s="265" t="s">
        <v>284</v>
      </c>
      <c r="D231" s="223"/>
      <c r="E231" s="229"/>
      <c r="F231" s="233"/>
      <c r="G231" s="233"/>
      <c r="H231" s="233"/>
      <c r="I231" s="233"/>
      <c r="J231" s="233"/>
      <c r="K231" s="233"/>
      <c r="L231" s="233"/>
      <c r="M231" s="233"/>
      <c r="N231" s="221"/>
      <c r="O231" s="221"/>
      <c r="P231" s="221"/>
      <c r="Q231" s="221"/>
      <c r="R231" s="221"/>
      <c r="S231" s="221"/>
      <c r="T231" s="222"/>
      <c r="U231" s="221"/>
      <c r="V231" s="211"/>
      <c r="W231" s="211"/>
      <c r="X231" s="211"/>
      <c r="Y231" s="211"/>
      <c r="Z231" s="211"/>
      <c r="AA231" s="211"/>
      <c r="AB231" s="211"/>
      <c r="AC231" s="211"/>
      <c r="AD231" s="211"/>
      <c r="AE231" s="211" t="s">
        <v>140</v>
      </c>
      <c r="AF231" s="211">
        <v>0</v>
      </c>
      <c r="AG231" s="211"/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5">
      <c r="A232" s="212"/>
      <c r="B232" s="218"/>
      <c r="C232" s="265" t="s">
        <v>285</v>
      </c>
      <c r="D232" s="223"/>
      <c r="E232" s="229">
        <v>12.26</v>
      </c>
      <c r="F232" s="233"/>
      <c r="G232" s="233"/>
      <c r="H232" s="233"/>
      <c r="I232" s="233"/>
      <c r="J232" s="233"/>
      <c r="K232" s="233"/>
      <c r="L232" s="233"/>
      <c r="M232" s="233"/>
      <c r="N232" s="221"/>
      <c r="O232" s="221"/>
      <c r="P232" s="221"/>
      <c r="Q232" s="221"/>
      <c r="R232" s="221"/>
      <c r="S232" s="221"/>
      <c r="T232" s="222"/>
      <c r="U232" s="221"/>
      <c r="V232" s="211"/>
      <c r="W232" s="211"/>
      <c r="X232" s="211"/>
      <c r="Y232" s="211"/>
      <c r="Z232" s="211"/>
      <c r="AA232" s="211"/>
      <c r="AB232" s="211"/>
      <c r="AC232" s="211"/>
      <c r="AD232" s="211"/>
      <c r="AE232" s="211" t="s">
        <v>140</v>
      </c>
      <c r="AF232" s="211">
        <v>0</v>
      </c>
      <c r="AG232" s="211"/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ht="20.399999999999999" outlineLevel="1" x14ac:dyDescent="0.25">
      <c r="A233" s="212">
        <v>63</v>
      </c>
      <c r="B233" s="218" t="s">
        <v>388</v>
      </c>
      <c r="C233" s="264" t="s">
        <v>389</v>
      </c>
      <c r="D233" s="220" t="s">
        <v>216</v>
      </c>
      <c r="E233" s="228">
        <v>164.49700000000001</v>
      </c>
      <c r="F233" s="232">
        <f>H233+J233</f>
        <v>0</v>
      </c>
      <c r="G233" s="233">
        <f>ROUND(E233*F233,2)</f>
        <v>0</v>
      </c>
      <c r="H233" s="233"/>
      <c r="I233" s="233">
        <f>ROUND(E233*H233,2)</f>
        <v>0</v>
      </c>
      <c r="J233" s="233"/>
      <c r="K233" s="233">
        <f>ROUND(E233*J233,2)</f>
        <v>0</v>
      </c>
      <c r="L233" s="233">
        <v>21</v>
      </c>
      <c r="M233" s="233">
        <f>G233*(1+L233/100)</f>
        <v>0</v>
      </c>
      <c r="N233" s="221">
        <v>2.5000000000000001E-4</v>
      </c>
      <c r="O233" s="221">
        <f>ROUND(E233*N233,5)</f>
        <v>4.1119999999999997E-2</v>
      </c>
      <c r="P233" s="221">
        <v>0</v>
      </c>
      <c r="Q233" s="221">
        <f>ROUND(E233*P233,5)</f>
        <v>0</v>
      </c>
      <c r="R233" s="221"/>
      <c r="S233" s="221"/>
      <c r="T233" s="222">
        <v>0.15</v>
      </c>
      <c r="U233" s="221">
        <f>ROUND(E233*T233,2)</f>
        <v>24.67</v>
      </c>
      <c r="V233" s="211"/>
      <c r="W233" s="211"/>
      <c r="X233" s="211"/>
      <c r="Y233" s="211"/>
      <c r="Z233" s="211"/>
      <c r="AA233" s="211"/>
      <c r="AB233" s="211"/>
      <c r="AC233" s="211"/>
      <c r="AD233" s="211"/>
      <c r="AE233" s="211" t="s">
        <v>138</v>
      </c>
      <c r="AF233" s="211"/>
      <c r="AG233" s="211"/>
      <c r="AH233" s="211"/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5">
      <c r="A234" s="212"/>
      <c r="B234" s="218"/>
      <c r="C234" s="265" t="s">
        <v>234</v>
      </c>
      <c r="D234" s="223"/>
      <c r="E234" s="229"/>
      <c r="F234" s="233"/>
      <c r="G234" s="233"/>
      <c r="H234" s="233"/>
      <c r="I234" s="233"/>
      <c r="J234" s="233"/>
      <c r="K234" s="233"/>
      <c r="L234" s="233"/>
      <c r="M234" s="233"/>
      <c r="N234" s="221"/>
      <c r="O234" s="221"/>
      <c r="P234" s="221"/>
      <c r="Q234" s="221"/>
      <c r="R234" s="221"/>
      <c r="S234" s="221"/>
      <c r="T234" s="222"/>
      <c r="U234" s="221"/>
      <c r="V234" s="211"/>
      <c r="W234" s="211"/>
      <c r="X234" s="211"/>
      <c r="Y234" s="211"/>
      <c r="Z234" s="211"/>
      <c r="AA234" s="211"/>
      <c r="AB234" s="211"/>
      <c r="AC234" s="211"/>
      <c r="AD234" s="211"/>
      <c r="AE234" s="211" t="s">
        <v>140</v>
      </c>
      <c r="AF234" s="211">
        <v>0</v>
      </c>
      <c r="AG234" s="211"/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5">
      <c r="A235" s="212"/>
      <c r="B235" s="218"/>
      <c r="C235" s="265" t="s">
        <v>390</v>
      </c>
      <c r="D235" s="223"/>
      <c r="E235" s="229"/>
      <c r="F235" s="233"/>
      <c r="G235" s="233"/>
      <c r="H235" s="233"/>
      <c r="I235" s="233"/>
      <c r="J235" s="233"/>
      <c r="K235" s="233"/>
      <c r="L235" s="233"/>
      <c r="M235" s="233"/>
      <c r="N235" s="221"/>
      <c r="O235" s="221"/>
      <c r="P235" s="221"/>
      <c r="Q235" s="221"/>
      <c r="R235" s="221"/>
      <c r="S235" s="221"/>
      <c r="T235" s="222"/>
      <c r="U235" s="221"/>
      <c r="V235" s="211"/>
      <c r="W235" s="211"/>
      <c r="X235" s="211"/>
      <c r="Y235" s="211"/>
      <c r="Z235" s="211"/>
      <c r="AA235" s="211"/>
      <c r="AB235" s="211"/>
      <c r="AC235" s="211"/>
      <c r="AD235" s="211"/>
      <c r="AE235" s="211" t="s">
        <v>140</v>
      </c>
      <c r="AF235" s="211">
        <v>0</v>
      </c>
      <c r="AG235" s="211"/>
      <c r="AH235" s="211"/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5">
      <c r="A236" s="212"/>
      <c r="B236" s="218"/>
      <c r="C236" s="265" t="s">
        <v>391</v>
      </c>
      <c r="D236" s="223"/>
      <c r="E236" s="229"/>
      <c r="F236" s="233"/>
      <c r="G236" s="233"/>
      <c r="H236" s="233"/>
      <c r="I236" s="233"/>
      <c r="J236" s="233"/>
      <c r="K236" s="233"/>
      <c r="L236" s="233"/>
      <c r="M236" s="233"/>
      <c r="N236" s="221"/>
      <c r="O236" s="221"/>
      <c r="P236" s="221"/>
      <c r="Q236" s="221"/>
      <c r="R236" s="221"/>
      <c r="S236" s="221"/>
      <c r="T236" s="222"/>
      <c r="U236" s="221"/>
      <c r="V236" s="211"/>
      <c r="W236" s="211"/>
      <c r="X236" s="211"/>
      <c r="Y236" s="211"/>
      <c r="Z236" s="211"/>
      <c r="AA236" s="211"/>
      <c r="AB236" s="211"/>
      <c r="AC236" s="211"/>
      <c r="AD236" s="211"/>
      <c r="AE236" s="211" t="s">
        <v>140</v>
      </c>
      <c r="AF236" s="211">
        <v>0</v>
      </c>
      <c r="AG236" s="211"/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5">
      <c r="A237" s="212"/>
      <c r="B237" s="218"/>
      <c r="C237" s="265" t="s">
        <v>392</v>
      </c>
      <c r="D237" s="223"/>
      <c r="E237" s="229">
        <v>58.277000000000001</v>
      </c>
      <c r="F237" s="233"/>
      <c r="G237" s="233"/>
      <c r="H237" s="233"/>
      <c r="I237" s="233"/>
      <c r="J237" s="233"/>
      <c r="K237" s="233"/>
      <c r="L237" s="233"/>
      <c r="M237" s="233"/>
      <c r="N237" s="221"/>
      <c r="O237" s="221"/>
      <c r="P237" s="221"/>
      <c r="Q237" s="221"/>
      <c r="R237" s="221"/>
      <c r="S237" s="221"/>
      <c r="T237" s="222"/>
      <c r="U237" s="221"/>
      <c r="V237" s="211"/>
      <c r="W237" s="211"/>
      <c r="X237" s="211"/>
      <c r="Y237" s="211"/>
      <c r="Z237" s="211"/>
      <c r="AA237" s="211"/>
      <c r="AB237" s="211"/>
      <c r="AC237" s="211"/>
      <c r="AD237" s="211"/>
      <c r="AE237" s="211" t="s">
        <v>140</v>
      </c>
      <c r="AF237" s="211">
        <v>0</v>
      </c>
      <c r="AG237" s="211"/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5">
      <c r="A238" s="212"/>
      <c r="B238" s="218"/>
      <c r="C238" s="265" t="s">
        <v>393</v>
      </c>
      <c r="D238" s="223"/>
      <c r="E238" s="229">
        <v>106.22</v>
      </c>
      <c r="F238" s="233"/>
      <c r="G238" s="233"/>
      <c r="H238" s="233"/>
      <c r="I238" s="233"/>
      <c r="J238" s="233"/>
      <c r="K238" s="233"/>
      <c r="L238" s="233"/>
      <c r="M238" s="233"/>
      <c r="N238" s="221"/>
      <c r="O238" s="221"/>
      <c r="P238" s="221"/>
      <c r="Q238" s="221"/>
      <c r="R238" s="221"/>
      <c r="S238" s="221"/>
      <c r="T238" s="222"/>
      <c r="U238" s="221"/>
      <c r="V238" s="211"/>
      <c r="W238" s="211"/>
      <c r="X238" s="211"/>
      <c r="Y238" s="211"/>
      <c r="Z238" s="211"/>
      <c r="AA238" s="211"/>
      <c r="AB238" s="211"/>
      <c r="AC238" s="211"/>
      <c r="AD238" s="211"/>
      <c r="AE238" s="211" t="s">
        <v>140</v>
      </c>
      <c r="AF238" s="211">
        <v>0</v>
      </c>
      <c r="AG238" s="211"/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5">
      <c r="A239" s="212"/>
      <c r="B239" s="218"/>
      <c r="C239" s="267" t="s">
        <v>245</v>
      </c>
      <c r="D239" s="227"/>
      <c r="E239" s="231">
        <v>164.49700000000001</v>
      </c>
      <c r="F239" s="233"/>
      <c r="G239" s="233"/>
      <c r="H239" s="233"/>
      <c r="I239" s="233"/>
      <c r="J239" s="233"/>
      <c r="K239" s="233"/>
      <c r="L239" s="233"/>
      <c r="M239" s="233"/>
      <c r="N239" s="221"/>
      <c r="O239" s="221"/>
      <c r="P239" s="221"/>
      <c r="Q239" s="221"/>
      <c r="R239" s="221"/>
      <c r="S239" s="221"/>
      <c r="T239" s="222"/>
      <c r="U239" s="221"/>
      <c r="V239" s="211"/>
      <c r="W239" s="211"/>
      <c r="X239" s="211"/>
      <c r="Y239" s="211"/>
      <c r="Z239" s="211"/>
      <c r="AA239" s="211"/>
      <c r="AB239" s="211"/>
      <c r="AC239" s="211"/>
      <c r="AD239" s="211"/>
      <c r="AE239" s="211" t="s">
        <v>140</v>
      </c>
      <c r="AF239" s="211">
        <v>1</v>
      </c>
      <c r="AG239" s="211"/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5">
      <c r="A240" s="212">
        <v>64</v>
      </c>
      <c r="B240" s="218" t="s">
        <v>394</v>
      </c>
      <c r="C240" s="264" t="s">
        <v>395</v>
      </c>
      <c r="D240" s="220" t="s">
        <v>0</v>
      </c>
      <c r="E240" s="228">
        <v>1110</v>
      </c>
      <c r="F240" s="232">
        <f>H240+J240</f>
        <v>0</v>
      </c>
      <c r="G240" s="233">
        <f>ROUND(E240*F240,2)</f>
        <v>0</v>
      </c>
      <c r="H240" s="233"/>
      <c r="I240" s="233">
        <f>ROUND(E240*H240,2)</f>
        <v>0</v>
      </c>
      <c r="J240" s="233"/>
      <c r="K240" s="233">
        <f>ROUND(E240*J240,2)</f>
        <v>0</v>
      </c>
      <c r="L240" s="233">
        <v>21</v>
      </c>
      <c r="M240" s="233">
        <f>G240*(1+L240/100)</f>
        <v>0</v>
      </c>
      <c r="N240" s="221">
        <v>0</v>
      </c>
      <c r="O240" s="221">
        <f>ROUND(E240*N240,5)</f>
        <v>0</v>
      </c>
      <c r="P240" s="221">
        <v>0</v>
      </c>
      <c r="Q240" s="221">
        <f>ROUND(E240*P240,5)</f>
        <v>0</v>
      </c>
      <c r="R240" s="221"/>
      <c r="S240" s="221"/>
      <c r="T240" s="222">
        <v>0</v>
      </c>
      <c r="U240" s="221">
        <f>ROUND(E240*T240,2)</f>
        <v>0</v>
      </c>
      <c r="V240" s="211"/>
      <c r="W240" s="211"/>
      <c r="X240" s="211"/>
      <c r="Y240" s="211"/>
      <c r="Z240" s="211"/>
      <c r="AA240" s="211"/>
      <c r="AB240" s="211"/>
      <c r="AC240" s="211"/>
      <c r="AD240" s="211"/>
      <c r="AE240" s="211" t="s">
        <v>138</v>
      </c>
      <c r="AF240" s="211"/>
      <c r="AG240" s="211"/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x14ac:dyDescent="0.25">
      <c r="A241" s="213" t="s">
        <v>135</v>
      </c>
      <c r="B241" s="219" t="s">
        <v>90</v>
      </c>
      <c r="C241" s="266" t="s">
        <v>91</v>
      </c>
      <c r="D241" s="224"/>
      <c r="E241" s="230"/>
      <c r="F241" s="234"/>
      <c r="G241" s="234">
        <f>SUMIF(AE242:AE267,"&lt;&gt;NOR",G242:G267)</f>
        <v>0</v>
      </c>
      <c r="H241" s="234"/>
      <c r="I241" s="234">
        <f>SUM(I242:I267)</f>
        <v>0</v>
      </c>
      <c r="J241" s="234"/>
      <c r="K241" s="234">
        <f>SUM(K242:K267)</f>
        <v>0</v>
      </c>
      <c r="L241" s="234"/>
      <c r="M241" s="234">
        <f>SUM(M242:M267)</f>
        <v>0</v>
      </c>
      <c r="N241" s="225"/>
      <c r="O241" s="225">
        <f>SUM(O242:O267)</f>
        <v>8.2407200000000014</v>
      </c>
      <c r="P241" s="225"/>
      <c r="Q241" s="225">
        <f>SUM(Q242:Q267)</f>
        <v>0</v>
      </c>
      <c r="R241" s="225"/>
      <c r="S241" s="225"/>
      <c r="T241" s="226"/>
      <c r="U241" s="225">
        <f>SUM(U242:U267)</f>
        <v>428.21</v>
      </c>
      <c r="AE241" t="s">
        <v>136</v>
      </c>
    </row>
    <row r="242" spans="1:60" ht="20.399999999999999" outlineLevel="1" x14ac:dyDescent="0.25">
      <c r="A242" s="212">
        <v>65</v>
      </c>
      <c r="B242" s="218" t="s">
        <v>396</v>
      </c>
      <c r="C242" s="264" t="s">
        <v>397</v>
      </c>
      <c r="D242" s="220" t="s">
        <v>253</v>
      </c>
      <c r="E242" s="228">
        <v>406.55</v>
      </c>
      <c r="F242" s="232">
        <f>H242+J242</f>
        <v>0</v>
      </c>
      <c r="G242" s="233">
        <f>ROUND(E242*F242,2)</f>
        <v>0</v>
      </c>
      <c r="H242" s="233"/>
      <c r="I242" s="233">
        <f>ROUND(E242*H242,2)</f>
        <v>0</v>
      </c>
      <c r="J242" s="233"/>
      <c r="K242" s="233">
        <f>ROUND(E242*J242,2)</f>
        <v>0</v>
      </c>
      <c r="L242" s="233">
        <v>21</v>
      </c>
      <c r="M242" s="233">
        <f>G242*(1+L242/100)</f>
        <v>0</v>
      </c>
      <c r="N242" s="221">
        <v>3.0999999999999999E-3</v>
      </c>
      <c r="O242" s="221">
        <f>ROUND(E242*N242,5)</f>
        <v>1.26031</v>
      </c>
      <c r="P242" s="221">
        <v>0</v>
      </c>
      <c r="Q242" s="221">
        <f>ROUND(E242*P242,5)</f>
        <v>0</v>
      </c>
      <c r="R242" s="221"/>
      <c r="S242" s="221"/>
      <c r="T242" s="222">
        <v>0.50043000000000004</v>
      </c>
      <c r="U242" s="221">
        <f>ROUND(E242*T242,2)</f>
        <v>203.45</v>
      </c>
      <c r="V242" s="211"/>
      <c r="W242" s="211"/>
      <c r="X242" s="211"/>
      <c r="Y242" s="211"/>
      <c r="Z242" s="211"/>
      <c r="AA242" s="211"/>
      <c r="AB242" s="211"/>
      <c r="AC242" s="211"/>
      <c r="AD242" s="211"/>
      <c r="AE242" s="211" t="s">
        <v>138</v>
      </c>
      <c r="AF242" s="211"/>
      <c r="AG242" s="211"/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5">
      <c r="A243" s="212"/>
      <c r="B243" s="218"/>
      <c r="C243" s="265" t="s">
        <v>398</v>
      </c>
      <c r="D243" s="223"/>
      <c r="E243" s="229"/>
      <c r="F243" s="233"/>
      <c r="G243" s="233"/>
      <c r="H243" s="233"/>
      <c r="I243" s="233"/>
      <c r="J243" s="233"/>
      <c r="K243" s="233"/>
      <c r="L243" s="233"/>
      <c r="M243" s="233"/>
      <c r="N243" s="221"/>
      <c r="O243" s="221"/>
      <c r="P243" s="221"/>
      <c r="Q243" s="221"/>
      <c r="R243" s="221"/>
      <c r="S243" s="221"/>
      <c r="T243" s="222"/>
      <c r="U243" s="221"/>
      <c r="V243" s="211"/>
      <c r="W243" s="211"/>
      <c r="X243" s="211"/>
      <c r="Y243" s="211"/>
      <c r="Z243" s="211"/>
      <c r="AA243" s="211"/>
      <c r="AB243" s="211"/>
      <c r="AC243" s="211"/>
      <c r="AD243" s="211"/>
      <c r="AE243" s="211" t="s">
        <v>140</v>
      </c>
      <c r="AF243" s="211">
        <v>0</v>
      </c>
      <c r="AG243" s="211"/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5">
      <c r="A244" s="212"/>
      <c r="B244" s="218"/>
      <c r="C244" s="265" t="s">
        <v>174</v>
      </c>
      <c r="D244" s="223"/>
      <c r="E244" s="229"/>
      <c r="F244" s="233"/>
      <c r="G244" s="233"/>
      <c r="H244" s="233"/>
      <c r="I244" s="233"/>
      <c r="J244" s="233"/>
      <c r="K244" s="233"/>
      <c r="L244" s="233"/>
      <c r="M244" s="233"/>
      <c r="N244" s="221"/>
      <c r="O244" s="221"/>
      <c r="P244" s="221"/>
      <c r="Q244" s="221"/>
      <c r="R244" s="221"/>
      <c r="S244" s="221"/>
      <c r="T244" s="222"/>
      <c r="U244" s="221"/>
      <c r="V244" s="211"/>
      <c r="W244" s="211"/>
      <c r="X244" s="211"/>
      <c r="Y244" s="211"/>
      <c r="Z244" s="211"/>
      <c r="AA244" s="211"/>
      <c r="AB244" s="211"/>
      <c r="AC244" s="211"/>
      <c r="AD244" s="211"/>
      <c r="AE244" s="211" t="s">
        <v>140</v>
      </c>
      <c r="AF244" s="211">
        <v>0</v>
      </c>
      <c r="AG244" s="211"/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5">
      <c r="A245" s="212"/>
      <c r="B245" s="218"/>
      <c r="C245" s="265" t="s">
        <v>399</v>
      </c>
      <c r="D245" s="223"/>
      <c r="E245" s="229">
        <v>295.35000000000002</v>
      </c>
      <c r="F245" s="233"/>
      <c r="G245" s="233"/>
      <c r="H245" s="233"/>
      <c r="I245" s="233"/>
      <c r="J245" s="233"/>
      <c r="K245" s="233"/>
      <c r="L245" s="233"/>
      <c r="M245" s="233"/>
      <c r="N245" s="221"/>
      <c r="O245" s="221"/>
      <c r="P245" s="221"/>
      <c r="Q245" s="221"/>
      <c r="R245" s="221"/>
      <c r="S245" s="221"/>
      <c r="T245" s="222"/>
      <c r="U245" s="221"/>
      <c r="V245" s="211"/>
      <c r="W245" s="211"/>
      <c r="X245" s="211"/>
      <c r="Y245" s="211"/>
      <c r="Z245" s="211"/>
      <c r="AA245" s="211"/>
      <c r="AB245" s="211"/>
      <c r="AC245" s="211"/>
      <c r="AD245" s="211"/>
      <c r="AE245" s="211" t="s">
        <v>140</v>
      </c>
      <c r="AF245" s="211">
        <v>0</v>
      </c>
      <c r="AG245" s="211"/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5">
      <c r="A246" s="212"/>
      <c r="B246" s="218"/>
      <c r="C246" s="265" t="s">
        <v>400</v>
      </c>
      <c r="D246" s="223"/>
      <c r="E246" s="229">
        <v>63.94</v>
      </c>
      <c r="F246" s="233"/>
      <c r="G246" s="233"/>
      <c r="H246" s="233"/>
      <c r="I246" s="233"/>
      <c r="J246" s="233"/>
      <c r="K246" s="233"/>
      <c r="L246" s="233"/>
      <c r="M246" s="233"/>
      <c r="N246" s="221"/>
      <c r="O246" s="221"/>
      <c r="P246" s="221"/>
      <c r="Q246" s="221"/>
      <c r="R246" s="221"/>
      <c r="S246" s="221"/>
      <c r="T246" s="222"/>
      <c r="U246" s="221"/>
      <c r="V246" s="211"/>
      <c r="W246" s="211"/>
      <c r="X246" s="211"/>
      <c r="Y246" s="211"/>
      <c r="Z246" s="211"/>
      <c r="AA246" s="211"/>
      <c r="AB246" s="211"/>
      <c r="AC246" s="211"/>
      <c r="AD246" s="211"/>
      <c r="AE246" s="211" t="s">
        <v>140</v>
      </c>
      <c r="AF246" s="211">
        <v>0</v>
      </c>
      <c r="AG246" s="211"/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5">
      <c r="A247" s="212"/>
      <c r="B247" s="218"/>
      <c r="C247" s="265" t="s">
        <v>401</v>
      </c>
      <c r="D247" s="223"/>
      <c r="E247" s="229">
        <v>47.26</v>
      </c>
      <c r="F247" s="233"/>
      <c r="G247" s="233"/>
      <c r="H247" s="233"/>
      <c r="I247" s="233"/>
      <c r="J247" s="233"/>
      <c r="K247" s="233"/>
      <c r="L247" s="233"/>
      <c r="M247" s="233"/>
      <c r="N247" s="221"/>
      <c r="O247" s="221"/>
      <c r="P247" s="221"/>
      <c r="Q247" s="221"/>
      <c r="R247" s="221"/>
      <c r="S247" s="221"/>
      <c r="T247" s="222"/>
      <c r="U247" s="221"/>
      <c r="V247" s="211"/>
      <c r="W247" s="211"/>
      <c r="X247" s="211"/>
      <c r="Y247" s="211"/>
      <c r="Z247" s="211"/>
      <c r="AA247" s="211"/>
      <c r="AB247" s="211"/>
      <c r="AC247" s="211"/>
      <c r="AD247" s="211"/>
      <c r="AE247" s="211" t="s">
        <v>140</v>
      </c>
      <c r="AF247" s="211">
        <v>0</v>
      </c>
      <c r="AG247" s="211"/>
      <c r="AH247" s="211"/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ht="20.399999999999999" outlineLevel="1" x14ac:dyDescent="0.25">
      <c r="A248" s="212">
        <v>66</v>
      </c>
      <c r="B248" s="218" t="s">
        <v>402</v>
      </c>
      <c r="C248" s="264" t="s">
        <v>403</v>
      </c>
      <c r="D248" s="220" t="s">
        <v>253</v>
      </c>
      <c r="E248" s="228">
        <v>372.11</v>
      </c>
      <c r="F248" s="232">
        <f>H248+J248</f>
        <v>0</v>
      </c>
      <c r="G248" s="233">
        <f>ROUND(E248*F248,2)</f>
        <v>0</v>
      </c>
      <c r="H248" s="233"/>
      <c r="I248" s="233">
        <f>ROUND(E248*H248,2)</f>
        <v>0</v>
      </c>
      <c r="J248" s="233"/>
      <c r="K248" s="233">
        <f>ROUND(E248*J248,2)</f>
        <v>0</v>
      </c>
      <c r="L248" s="233">
        <v>21</v>
      </c>
      <c r="M248" s="233">
        <f>G248*(1+L248/100)</f>
        <v>0</v>
      </c>
      <c r="N248" s="221">
        <v>3.4399999999999999E-3</v>
      </c>
      <c r="O248" s="221">
        <f>ROUND(E248*N248,5)</f>
        <v>1.28006</v>
      </c>
      <c r="P248" s="221">
        <v>0</v>
      </c>
      <c r="Q248" s="221">
        <f>ROUND(E248*P248,5)</f>
        <v>0</v>
      </c>
      <c r="R248" s="221"/>
      <c r="S248" s="221"/>
      <c r="T248" s="222">
        <v>0.60402</v>
      </c>
      <c r="U248" s="221">
        <f>ROUND(E248*T248,2)</f>
        <v>224.76</v>
      </c>
      <c r="V248" s="211"/>
      <c r="W248" s="211"/>
      <c r="X248" s="211"/>
      <c r="Y248" s="211"/>
      <c r="Z248" s="211"/>
      <c r="AA248" s="211"/>
      <c r="AB248" s="211"/>
      <c r="AC248" s="211"/>
      <c r="AD248" s="211"/>
      <c r="AE248" s="211" t="s">
        <v>138</v>
      </c>
      <c r="AF248" s="211"/>
      <c r="AG248" s="211"/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5">
      <c r="A249" s="212"/>
      <c r="B249" s="218"/>
      <c r="C249" s="265" t="s">
        <v>398</v>
      </c>
      <c r="D249" s="223"/>
      <c r="E249" s="229"/>
      <c r="F249" s="233"/>
      <c r="G249" s="233"/>
      <c r="H249" s="233"/>
      <c r="I249" s="233"/>
      <c r="J249" s="233"/>
      <c r="K249" s="233"/>
      <c r="L249" s="233"/>
      <c r="M249" s="233"/>
      <c r="N249" s="221"/>
      <c r="O249" s="221"/>
      <c r="P249" s="221"/>
      <c r="Q249" s="221"/>
      <c r="R249" s="221"/>
      <c r="S249" s="221"/>
      <c r="T249" s="222"/>
      <c r="U249" s="221"/>
      <c r="V249" s="211"/>
      <c r="W249" s="211"/>
      <c r="X249" s="211"/>
      <c r="Y249" s="211"/>
      <c r="Z249" s="211"/>
      <c r="AA249" s="211"/>
      <c r="AB249" s="211"/>
      <c r="AC249" s="211"/>
      <c r="AD249" s="211"/>
      <c r="AE249" s="211" t="s">
        <v>140</v>
      </c>
      <c r="AF249" s="211">
        <v>0</v>
      </c>
      <c r="AG249" s="211"/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5">
      <c r="A250" s="212"/>
      <c r="B250" s="218"/>
      <c r="C250" s="265" t="s">
        <v>174</v>
      </c>
      <c r="D250" s="223"/>
      <c r="E250" s="229"/>
      <c r="F250" s="233"/>
      <c r="G250" s="233"/>
      <c r="H250" s="233"/>
      <c r="I250" s="233"/>
      <c r="J250" s="233"/>
      <c r="K250" s="233"/>
      <c r="L250" s="233"/>
      <c r="M250" s="233"/>
      <c r="N250" s="221"/>
      <c r="O250" s="221"/>
      <c r="P250" s="221"/>
      <c r="Q250" s="221"/>
      <c r="R250" s="221"/>
      <c r="S250" s="221"/>
      <c r="T250" s="222"/>
      <c r="U250" s="221"/>
      <c r="V250" s="211"/>
      <c r="W250" s="211"/>
      <c r="X250" s="211"/>
      <c r="Y250" s="211"/>
      <c r="Z250" s="211"/>
      <c r="AA250" s="211"/>
      <c r="AB250" s="211"/>
      <c r="AC250" s="211"/>
      <c r="AD250" s="211"/>
      <c r="AE250" s="211" t="s">
        <v>140</v>
      </c>
      <c r="AF250" s="211">
        <v>0</v>
      </c>
      <c r="AG250" s="211"/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5">
      <c r="A251" s="212"/>
      <c r="B251" s="218"/>
      <c r="C251" s="265" t="s">
        <v>404</v>
      </c>
      <c r="D251" s="223"/>
      <c r="E251" s="229">
        <v>59.62</v>
      </c>
      <c r="F251" s="233"/>
      <c r="G251" s="233"/>
      <c r="H251" s="233"/>
      <c r="I251" s="233"/>
      <c r="J251" s="233"/>
      <c r="K251" s="233"/>
      <c r="L251" s="233"/>
      <c r="M251" s="233"/>
      <c r="N251" s="221"/>
      <c r="O251" s="221"/>
      <c r="P251" s="221"/>
      <c r="Q251" s="221"/>
      <c r="R251" s="221"/>
      <c r="S251" s="221"/>
      <c r="T251" s="222"/>
      <c r="U251" s="221"/>
      <c r="V251" s="211"/>
      <c r="W251" s="211"/>
      <c r="X251" s="211"/>
      <c r="Y251" s="211"/>
      <c r="Z251" s="211"/>
      <c r="AA251" s="211"/>
      <c r="AB251" s="211"/>
      <c r="AC251" s="211"/>
      <c r="AD251" s="211"/>
      <c r="AE251" s="211" t="s">
        <v>140</v>
      </c>
      <c r="AF251" s="211">
        <v>0</v>
      </c>
      <c r="AG251" s="211"/>
      <c r="AH251" s="211"/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5">
      <c r="A252" s="212"/>
      <c r="B252" s="218"/>
      <c r="C252" s="265" t="s">
        <v>405</v>
      </c>
      <c r="D252" s="223"/>
      <c r="E252" s="229">
        <v>4.78</v>
      </c>
      <c r="F252" s="233"/>
      <c r="G252" s="233"/>
      <c r="H252" s="233"/>
      <c r="I252" s="233"/>
      <c r="J252" s="233"/>
      <c r="K252" s="233"/>
      <c r="L252" s="233"/>
      <c r="M252" s="233"/>
      <c r="N252" s="221"/>
      <c r="O252" s="221"/>
      <c r="P252" s="221"/>
      <c r="Q252" s="221"/>
      <c r="R252" s="221"/>
      <c r="S252" s="221"/>
      <c r="T252" s="222"/>
      <c r="U252" s="221"/>
      <c r="V252" s="211"/>
      <c r="W252" s="211"/>
      <c r="X252" s="211"/>
      <c r="Y252" s="211"/>
      <c r="Z252" s="211"/>
      <c r="AA252" s="211"/>
      <c r="AB252" s="211"/>
      <c r="AC252" s="211"/>
      <c r="AD252" s="211"/>
      <c r="AE252" s="211" t="s">
        <v>140</v>
      </c>
      <c r="AF252" s="211">
        <v>0</v>
      </c>
      <c r="AG252" s="211"/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5">
      <c r="A253" s="212"/>
      <c r="B253" s="218"/>
      <c r="C253" s="265" t="s">
        <v>406</v>
      </c>
      <c r="D253" s="223"/>
      <c r="E253" s="229">
        <v>307.70999999999998</v>
      </c>
      <c r="F253" s="233"/>
      <c r="G253" s="233"/>
      <c r="H253" s="233"/>
      <c r="I253" s="233"/>
      <c r="J253" s="233"/>
      <c r="K253" s="233"/>
      <c r="L253" s="233"/>
      <c r="M253" s="233"/>
      <c r="N253" s="221"/>
      <c r="O253" s="221"/>
      <c r="P253" s="221"/>
      <c r="Q253" s="221"/>
      <c r="R253" s="221"/>
      <c r="S253" s="221"/>
      <c r="T253" s="222"/>
      <c r="U253" s="221"/>
      <c r="V253" s="211"/>
      <c r="W253" s="211"/>
      <c r="X253" s="211"/>
      <c r="Y253" s="211"/>
      <c r="Z253" s="211"/>
      <c r="AA253" s="211"/>
      <c r="AB253" s="211"/>
      <c r="AC253" s="211"/>
      <c r="AD253" s="211"/>
      <c r="AE253" s="211" t="s">
        <v>140</v>
      </c>
      <c r="AF253" s="211">
        <v>0</v>
      </c>
      <c r="AG253" s="211"/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5">
      <c r="A254" s="212">
        <v>67</v>
      </c>
      <c r="B254" s="218" t="s">
        <v>407</v>
      </c>
      <c r="C254" s="264" t="s">
        <v>408</v>
      </c>
      <c r="D254" s="220" t="s">
        <v>193</v>
      </c>
      <c r="E254" s="228">
        <v>10.0069056</v>
      </c>
      <c r="F254" s="232">
        <f>H254+J254</f>
        <v>0</v>
      </c>
      <c r="G254" s="233">
        <f>ROUND(E254*F254,2)</f>
        <v>0</v>
      </c>
      <c r="H254" s="233"/>
      <c r="I254" s="233">
        <f>ROUND(E254*H254,2)</f>
        <v>0</v>
      </c>
      <c r="J254" s="233"/>
      <c r="K254" s="233">
        <f>ROUND(E254*J254,2)</f>
        <v>0</v>
      </c>
      <c r="L254" s="233">
        <v>21</v>
      </c>
      <c r="M254" s="233">
        <f>G254*(1+L254/100)</f>
        <v>0</v>
      </c>
      <c r="N254" s="221">
        <v>0.55000000000000004</v>
      </c>
      <c r="O254" s="221">
        <f>ROUND(E254*N254,5)</f>
        <v>5.5038</v>
      </c>
      <c r="P254" s="221">
        <v>0</v>
      </c>
      <c r="Q254" s="221">
        <f>ROUND(E254*P254,5)</f>
        <v>0</v>
      </c>
      <c r="R254" s="221"/>
      <c r="S254" s="221"/>
      <c r="T254" s="222">
        <v>0</v>
      </c>
      <c r="U254" s="221">
        <f>ROUND(E254*T254,2)</f>
        <v>0</v>
      </c>
      <c r="V254" s="211"/>
      <c r="W254" s="211"/>
      <c r="X254" s="211"/>
      <c r="Y254" s="211"/>
      <c r="Z254" s="211"/>
      <c r="AA254" s="211"/>
      <c r="AB254" s="211"/>
      <c r="AC254" s="211"/>
      <c r="AD254" s="211"/>
      <c r="AE254" s="211" t="s">
        <v>310</v>
      </c>
      <c r="AF254" s="211"/>
      <c r="AG254" s="211"/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5">
      <c r="A255" s="212"/>
      <c r="B255" s="218"/>
      <c r="C255" s="265" t="s">
        <v>409</v>
      </c>
      <c r="D255" s="223"/>
      <c r="E255" s="229"/>
      <c r="F255" s="233"/>
      <c r="G255" s="233"/>
      <c r="H255" s="233"/>
      <c r="I255" s="233"/>
      <c r="J255" s="233"/>
      <c r="K255" s="233"/>
      <c r="L255" s="233"/>
      <c r="M255" s="233"/>
      <c r="N255" s="221"/>
      <c r="O255" s="221"/>
      <c r="P255" s="221"/>
      <c r="Q255" s="221"/>
      <c r="R255" s="221"/>
      <c r="S255" s="221"/>
      <c r="T255" s="222"/>
      <c r="U255" s="221"/>
      <c r="V255" s="211"/>
      <c r="W255" s="211"/>
      <c r="X255" s="211"/>
      <c r="Y255" s="211"/>
      <c r="Z255" s="211"/>
      <c r="AA255" s="211"/>
      <c r="AB255" s="211"/>
      <c r="AC255" s="211"/>
      <c r="AD255" s="211"/>
      <c r="AE255" s="211" t="s">
        <v>140</v>
      </c>
      <c r="AF255" s="211">
        <v>0</v>
      </c>
      <c r="AG255" s="211"/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5">
      <c r="A256" s="212"/>
      <c r="B256" s="218"/>
      <c r="C256" s="265" t="s">
        <v>398</v>
      </c>
      <c r="D256" s="223"/>
      <c r="E256" s="229"/>
      <c r="F256" s="233"/>
      <c r="G256" s="233"/>
      <c r="H256" s="233"/>
      <c r="I256" s="233"/>
      <c r="J256" s="233"/>
      <c r="K256" s="233"/>
      <c r="L256" s="233"/>
      <c r="M256" s="233"/>
      <c r="N256" s="221"/>
      <c r="O256" s="221"/>
      <c r="P256" s="221"/>
      <c r="Q256" s="221"/>
      <c r="R256" s="221"/>
      <c r="S256" s="221"/>
      <c r="T256" s="222"/>
      <c r="U256" s="221"/>
      <c r="V256" s="211"/>
      <c r="W256" s="211"/>
      <c r="X256" s="211"/>
      <c r="Y256" s="211"/>
      <c r="Z256" s="211"/>
      <c r="AA256" s="211"/>
      <c r="AB256" s="211"/>
      <c r="AC256" s="211"/>
      <c r="AD256" s="211"/>
      <c r="AE256" s="211" t="s">
        <v>140</v>
      </c>
      <c r="AF256" s="211">
        <v>0</v>
      </c>
      <c r="AG256" s="211"/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5">
      <c r="A257" s="212"/>
      <c r="B257" s="218"/>
      <c r="C257" s="265" t="s">
        <v>174</v>
      </c>
      <c r="D257" s="223"/>
      <c r="E257" s="229"/>
      <c r="F257" s="233"/>
      <c r="G257" s="233"/>
      <c r="H257" s="233"/>
      <c r="I257" s="233"/>
      <c r="J257" s="233"/>
      <c r="K257" s="233"/>
      <c r="L257" s="233"/>
      <c r="M257" s="233"/>
      <c r="N257" s="221"/>
      <c r="O257" s="221"/>
      <c r="P257" s="221"/>
      <c r="Q257" s="221"/>
      <c r="R257" s="221"/>
      <c r="S257" s="221"/>
      <c r="T257" s="222"/>
      <c r="U257" s="221"/>
      <c r="V257" s="211"/>
      <c r="W257" s="211"/>
      <c r="X257" s="211"/>
      <c r="Y257" s="211"/>
      <c r="Z257" s="211"/>
      <c r="AA257" s="211"/>
      <c r="AB257" s="211"/>
      <c r="AC257" s="211"/>
      <c r="AD257" s="211"/>
      <c r="AE257" s="211" t="s">
        <v>140</v>
      </c>
      <c r="AF257" s="211">
        <v>0</v>
      </c>
      <c r="AG257" s="211"/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5">
      <c r="A258" s="212"/>
      <c r="B258" s="218"/>
      <c r="C258" s="265" t="s">
        <v>410</v>
      </c>
      <c r="D258" s="223"/>
      <c r="E258" s="229">
        <v>2.2682880000000001</v>
      </c>
      <c r="F258" s="233"/>
      <c r="G258" s="233"/>
      <c r="H258" s="233"/>
      <c r="I258" s="233"/>
      <c r="J258" s="233"/>
      <c r="K258" s="233"/>
      <c r="L258" s="233"/>
      <c r="M258" s="233"/>
      <c r="N258" s="221"/>
      <c r="O258" s="221"/>
      <c r="P258" s="221"/>
      <c r="Q258" s="221"/>
      <c r="R258" s="221"/>
      <c r="S258" s="221"/>
      <c r="T258" s="222"/>
      <c r="U258" s="221"/>
      <c r="V258" s="211"/>
      <c r="W258" s="211"/>
      <c r="X258" s="211"/>
      <c r="Y258" s="211"/>
      <c r="Z258" s="211"/>
      <c r="AA258" s="211"/>
      <c r="AB258" s="211"/>
      <c r="AC258" s="211"/>
      <c r="AD258" s="211"/>
      <c r="AE258" s="211" t="s">
        <v>140</v>
      </c>
      <c r="AF258" s="211">
        <v>0</v>
      </c>
      <c r="AG258" s="211"/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5">
      <c r="A259" s="212"/>
      <c r="B259" s="218"/>
      <c r="C259" s="265" t="s">
        <v>411</v>
      </c>
      <c r="D259" s="223"/>
      <c r="E259" s="229">
        <v>0.73658880000000004</v>
      </c>
      <c r="F259" s="233"/>
      <c r="G259" s="233"/>
      <c r="H259" s="233"/>
      <c r="I259" s="233"/>
      <c r="J259" s="233"/>
      <c r="K259" s="233"/>
      <c r="L259" s="233"/>
      <c r="M259" s="233"/>
      <c r="N259" s="221"/>
      <c r="O259" s="221"/>
      <c r="P259" s="221"/>
      <c r="Q259" s="221"/>
      <c r="R259" s="221"/>
      <c r="S259" s="221"/>
      <c r="T259" s="222"/>
      <c r="U259" s="221"/>
      <c r="V259" s="211"/>
      <c r="W259" s="211"/>
      <c r="X259" s="211"/>
      <c r="Y259" s="211"/>
      <c r="Z259" s="211"/>
      <c r="AA259" s="211"/>
      <c r="AB259" s="211"/>
      <c r="AC259" s="211"/>
      <c r="AD259" s="211"/>
      <c r="AE259" s="211" t="s">
        <v>140</v>
      </c>
      <c r="AF259" s="211">
        <v>0</v>
      </c>
      <c r="AG259" s="211"/>
      <c r="AH259" s="211"/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5">
      <c r="A260" s="212"/>
      <c r="B260" s="218"/>
      <c r="C260" s="265" t="s">
        <v>412</v>
      </c>
      <c r="D260" s="223"/>
      <c r="E260" s="229">
        <v>0.54443520000000001</v>
      </c>
      <c r="F260" s="233"/>
      <c r="G260" s="233"/>
      <c r="H260" s="233"/>
      <c r="I260" s="233"/>
      <c r="J260" s="233"/>
      <c r="K260" s="233"/>
      <c r="L260" s="233"/>
      <c r="M260" s="233"/>
      <c r="N260" s="221"/>
      <c r="O260" s="221"/>
      <c r="P260" s="221"/>
      <c r="Q260" s="221"/>
      <c r="R260" s="221"/>
      <c r="S260" s="221"/>
      <c r="T260" s="222"/>
      <c r="U260" s="221"/>
      <c r="V260" s="211"/>
      <c r="W260" s="211"/>
      <c r="X260" s="211"/>
      <c r="Y260" s="211"/>
      <c r="Z260" s="211"/>
      <c r="AA260" s="211"/>
      <c r="AB260" s="211"/>
      <c r="AC260" s="211"/>
      <c r="AD260" s="211"/>
      <c r="AE260" s="211" t="s">
        <v>140</v>
      </c>
      <c r="AF260" s="211">
        <v>0</v>
      </c>
      <c r="AG260" s="211"/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5">
      <c r="A261" s="212"/>
      <c r="B261" s="218"/>
      <c r="C261" s="265" t="s">
        <v>413</v>
      </c>
      <c r="D261" s="223"/>
      <c r="E261" s="229">
        <v>1.0302336000000001</v>
      </c>
      <c r="F261" s="233"/>
      <c r="G261" s="233"/>
      <c r="H261" s="233"/>
      <c r="I261" s="233"/>
      <c r="J261" s="233"/>
      <c r="K261" s="233"/>
      <c r="L261" s="233"/>
      <c r="M261" s="233"/>
      <c r="N261" s="221"/>
      <c r="O261" s="221"/>
      <c r="P261" s="221"/>
      <c r="Q261" s="221"/>
      <c r="R261" s="221"/>
      <c r="S261" s="221"/>
      <c r="T261" s="222"/>
      <c r="U261" s="221"/>
      <c r="V261" s="211"/>
      <c r="W261" s="211"/>
      <c r="X261" s="211"/>
      <c r="Y261" s="211"/>
      <c r="Z261" s="211"/>
      <c r="AA261" s="211"/>
      <c r="AB261" s="211"/>
      <c r="AC261" s="211"/>
      <c r="AD261" s="211"/>
      <c r="AE261" s="211" t="s">
        <v>140</v>
      </c>
      <c r="AF261" s="211">
        <v>0</v>
      </c>
      <c r="AG261" s="211"/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5">
      <c r="A262" s="212"/>
      <c r="B262" s="218"/>
      <c r="C262" s="265" t="s">
        <v>414</v>
      </c>
      <c r="D262" s="223"/>
      <c r="E262" s="229">
        <v>0.1101312</v>
      </c>
      <c r="F262" s="233"/>
      <c r="G262" s="233"/>
      <c r="H262" s="233"/>
      <c r="I262" s="233"/>
      <c r="J262" s="233"/>
      <c r="K262" s="233"/>
      <c r="L262" s="233"/>
      <c r="M262" s="233"/>
      <c r="N262" s="221"/>
      <c r="O262" s="221"/>
      <c r="P262" s="221"/>
      <c r="Q262" s="221"/>
      <c r="R262" s="221"/>
      <c r="S262" s="221"/>
      <c r="T262" s="222"/>
      <c r="U262" s="221"/>
      <c r="V262" s="211"/>
      <c r="W262" s="211"/>
      <c r="X262" s="211"/>
      <c r="Y262" s="211"/>
      <c r="Z262" s="211"/>
      <c r="AA262" s="211"/>
      <c r="AB262" s="211"/>
      <c r="AC262" s="211"/>
      <c r="AD262" s="211"/>
      <c r="AE262" s="211" t="s">
        <v>140</v>
      </c>
      <c r="AF262" s="211">
        <v>0</v>
      </c>
      <c r="AG262" s="211"/>
      <c r="AH262" s="211"/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5">
      <c r="A263" s="212"/>
      <c r="B263" s="218"/>
      <c r="C263" s="265" t="s">
        <v>415</v>
      </c>
      <c r="D263" s="223"/>
      <c r="E263" s="229">
        <v>5.3172287999999996</v>
      </c>
      <c r="F263" s="233"/>
      <c r="G263" s="233"/>
      <c r="H263" s="233"/>
      <c r="I263" s="233"/>
      <c r="J263" s="233"/>
      <c r="K263" s="233"/>
      <c r="L263" s="233"/>
      <c r="M263" s="233"/>
      <c r="N263" s="221"/>
      <c r="O263" s="221"/>
      <c r="P263" s="221"/>
      <c r="Q263" s="221"/>
      <c r="R263" s="221"/>
      <c r="S263" s="221"/>
      <c r="T263" s="222"/>
      <c r="U263" s="221"/>
      <c r="V263" s="211"/>
      <c r="W263" s="211"/>
      <c r="X263" s="211"/>
      <c r="Y263" s="211"/>
      <c r="Z263" s="211"/>
      <c r="AA263" s="211"/>
      <c r="AB263" s="211"/>
      <c r="AC263" s="211"/>
      <c r="AD263" s="211"/>
      <c r="AE263" s="211" t="s">
        <v>140</v>
      </c>
      <c r="AF263" s="211">
        <v>0</v>
      </c>
      <c r="AG263" s="211"/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5">
      <c r="A264" s="212">
        <v>68</v>
      </c>
      <c r="B264" s="218" t="s">
        <v>416</v>
      </c>
      <c r="C264" s="264" t="s">
        <v>417</v>
      </c>
      <c r="D264" s="220" t="s">
        <v>193</v>
      </c>
      <c r="E264" s="228">
        <v>8.3390916666666701</v>
      </c>
      <c r="F264" s="232">
        <f>H264+J264</f>
        <v>0</v>
      </c>
      <c r="G264" s="233">
        <f>ROUND(E264*F264,2)</f>
        <v>0</v>
      </c>
      <c r="H264" s="233"/>
      <c r="I264" s="233">
        <f>ROUND(E264*H264,2)</f>
        <v>0</v>
      </c>
      <c r="J264" s="233"/>
      <c r="K264" s="233">
        <f>ROUND(E264*J264,2)</f>
        <v>0</v>
      </c>
      <c r="L264" s="233">
        <v>21</v>
      </c>
      <c r="M264" s="233">
        <f>G264*(1+L264/100)</f>
        <v>0</v>
      </c>
      <c r="N264" s="221">
        <v>2.3570000000000001E-2</v>
      </c>
      <c r="O264" s="221">
        <f>ROUND(E264*N264,5)</f>
        <v>0.19655</v>
      </c>
      <c r="P264" s="221">
        <v>0</v>
      </c>
      <c r="Q264" s="221">
        <f>ROUND(E264*P264,5)</f>
        <v>0</v>
      </c>
      <c r="R264" s="221"/>
      <c r="S264" s="221"/>
      <c r="T264" s="222">
        <v>0</v>
      </c>
      <c r="U264" s="221">
        <f>ROUND(E264*T264,2)</f>
        <v>0</v>
      </c>
      <c r="V264" s="211"/>
      <c r="W264" s="211"/>
      <c r="X264" s="211"/>
      <c r="Y264" s="211"/>
      <c r="Z264" s="211"/>
      <c r="AA264" s="211"/>
      <c r="AB264" s="211"/>
      <c r="AC264" s="211"/>
      <c r="AD264" s="211"/>
      <c r="AE264" s="211" t="s">
        <v>138</v>
      </c>
      <c r="AF264" s="211"/>
      <c r="AG264" s="211"/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5">
      <c r="A265" s="212"/>
      <c r="B265" s="218"/>
      <c r="C265" s="265" t="s">
        <v>418</v>
      </c>
      <c r="D265" s="223"/>
      <c r="E265" s="229">
        <v>8.3390916666666701</v>
      </c>
      <c r="F265" s="233"/>
      <c r="G265" s="233"/>
      <c r="H265" s="233"/>
      <c r="I265" s="233"/>
      <c r="J265" s="233"/>
      <c r="K265" s="233"/>
      <c r="L265" s="233"/>
      <c r="M265" s="233"/>
      <c r="N265" s="221"/>
      <c r="O265" s="221"/>
      <c r="P265" s="221"/>
      <c r="Q265" s="221"/>
      <c r="R265" s="221"/>
      <c r="S265" s="221"/>
      <c r="T265" s="222"/>
      <c r="U265" s="221"/>
      <c r="V265" s="211"/>
      <c r="W265" s="211"/>
      <c r="X265" s="211"/>
      <c r="Y265" s="211"/>
      <c r="Z265" s="211"/>
      <c r="AA265" s="211"/>
      <c r="AB265" s="211"/>
      <c r="AC265" s="211"/>
      <c r="AD265" s="211"/>
      <c r="AE265" s="211" t="s">
        <v>140</v>
      </c>
      <c r="AF265" s="211">
        <v>0</v>
      </c>
      <c r="AG265" s="211"/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ht="20.399999999999999" outlineLevel="1" x14ac:dyDescent="0.25">
      <c r="A266" s="212">
        <v>69</v>
      </c>
      <c r="B266" s="218" t="s">
        <v>419</v>
      </c>
      <c r="C266" s="264" t="s">
        <v>420</v>
      </c>
      <c r="D266" s="220" t="s">
        <v>219</v>
      </c>
      <c r="E266" s="228">
        <v>1</v>
      </c>
      <c r="F266" s="232">
        <f>H266+J266</f>
        <v>0</v>
      </c>
      <c r="G266" s="233">
        <f>ROUND(E266*F266,2)</f>
        <v>0</v>
      </c>
      <c r="H266" s="233"/>
      <c r="I266" s="233">
        <f>ROUND(E266*H266,2)</f>
        <v>0</v>
      </c>
      <c r="J266" s="233"/>
      <c r="K266" s="233">
        <f>ROUND(E266*J266,2)</f>
        <v>0</v>
      </c>
      <c r="L266" s="233">
        <v>21</v>
      </c>
      <c r="M266" s="233">
        <f>G266*(1+L266/100)</f>
        <v>0</v>
      </c>
      <c r="N266" s="221">
        <v>0</v>
      </c>
      <c r="O266" s="221">
        <f>ROUND(E266*N266,5)</f>
        <v>0</v>
      </c>
      <c r="P266" s="221">
        <v>0</v>
      </c>
      <c r="Q266" s="221">
        <f>ROUND(E266*P266,5)</f>
        <v>0</v>
      </c>
      <c r="R266" s="221"/>
      <c r="S266" s="221"/>
      <c r="T266" s="222">
        <v>0</v>
      </c>
      <c r="U266" s="221">
        <f>ROUND(E266*T266,2)</f>
        <v>0</v>
      </c>
      <c r="V266" s="211"/>
      <c r="W266" s="211"/>
      <c r="X266" s="211"/>
      <c r="Y266" s="211"/>
      <c r="Z266" s="211"/>
      <c r="AA266" s="211"/>
      <c r="AB266" s="211"/>
      <c r="AC266" s="211"/>
      <c r="AD266" s="211"/>
      <c r="AE266" s="211" t="s">
        <v>138</v>
      </c>
      <c r="AF266" s="211"/>
      <c r="AG266" s="211"/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5">
      <c r="A267" s="212">
        <v>70</v>
      </c>
      <c r="B267" s="218" t="s">
        <v>421</v>
      </c>
      <c r="C267" s="264" t="s">
        <v>422</v>
      </c>
      <c r="D267" s="220" t="s">
        <v>0</v>
      </c>
      <c r="E267" s="228">
        <v>5272</v>
      </c>
      <c r="F267" s="232">
        <f>H267+J267</f>
        <v>0</v>
      </c>
      <c r="G267" s="233">
        <f>ROUND(E267*F267,2)</f>
        <v>0</v>
      </c>
      <c r="H267" s="233"/>
      <c r="I267" s="233">
        <f>ROUND(E267*H267,2)</f>
        <v>0</v>
      </c>
      <c r="J267" s="233"/>
      <c r="K267" s="233">
        <f>ROUND(E267*J267,2)</f>
        <v>0</v>
      </c>
      <c r="L267" s="233">
        <v>21</v>
      </c>
      <c r="M267" s="233">
        <f>G267*(1+L267/100)</f>
        <v>0</v>
      </c>
      <c r="N267" s="221">
        <v>0</v>
      </c>
      <c r="O267" s="221">
        <f>ROUND(E267*N267,5)</f>
        <v>0</v>
      </c>
      <c r="P267" s="221">
        <v>0</v>
      </c>
      <c r="Q267" s="221">
        <f>ROUND(E267*P267,5)</f>
        <v>0</v>
      </c>
      <c r="R267" s="221"/>
      <c r="S267" s="221"/>
      <c r="T267" s="222">
        <v>0</v>
      </c>
      <c r="U267" s="221">
        <f>ROUND(E267*T267,2)</f>
        <v>0</v>
      </c>
      <c r="V267" s="211"/>
      <c r="W267" s="211"/>
      <c r="X267" s="211"/>
      <c r="Y267" s="211"/>
      <c r="Z267" s="211"/>
      <c r="AA267" s="211"/>
      <c r="AB267" s="211"/>
      <c r="AC267" s="211"/>
      <c r="AD267" s="211"/>
      <c r="AE267" s="211" t="s">
        <v>138</v>
      </c>
      <c r="AF267" s="211"/>
      <c r="AG267" s="211"/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x14ac:dyDescent="0.25">
      <c r="A268" s="213" t="s">
        <v>135</v>
      </c>
      <c r="B268" s="219" t="s">
        <v>92</v>
      </c>
      <c r="C268" s="266" t="s">
        <v>93</v>
      </c>
      <c r="D268" s="224"/>
      <c r="E268" s="230"/>
      <c r="F268" s="234"/>
      <c r="G268" s="234">
        <f>SUMIF(AE269:AE354,"&lt;&gt;NOR",G269:G354)</f>
        <v>0</v>
      </c>
      <c r="H268" s="234"/>
      <c r="I268" s="234">
        <f>SUM(I269:I354)</f>
        <v>0</v>
      </c>
      <c r="J268" s="234"/>
      <c r="K268" s="234">
        <f>SUM(K269:K354)</f>
        <v>0</v>
      </c>
      <c r="L268" s="234"/>
      <c r="M268" s="234">
        <f>SUM(M269:M354)</f>
        <v>0</v>
      </c>
      <c r="N268" s="225"/>
      <c r="O268" s="225">
        <f>SUM(O269:O354)</f>
        <v>10.175829999999998</v>
      </c>
      <c r="P268" s="225"/>
      <c r="Q268" s="225">
        <f>SUM(Q269:Q354)</f>
        <v>0</v>
      </c>
      <c r="R268" s="225"/>
      <c r="S268" s="225"/>
      <c r="T268" s="226"/>
      <c r="U268" s="225">
        <f>SUM(U269:U354)</f>
        <v>239.28000000000003</v>
      </c>
      <c r="AE268" t="s">
        <v>136</v>
      </c>
    </row>
    <row r="269" spans="1:60" ht="20.399999999999999" outlineLevel="1" x14ac:dyDescent="0.25">
      <c r="A269" s="212">
        <v>71</v>
      </c>
      <c r="B269" s="218" t="s">
        <v>423</v>
      </c>
      <c r="C269" s="264" t="s">
        <v>424</v>
      </c>
      <c r="D269" s="220" t="s">
        <v>216</v>
      </c>
      <c r="E269" s="228">
        <v>25.2</v>
      </c>
      <c r="F269" s="232">
        <f>H269+J269</f>
        <v>0</v>
      </c>
      <c r="G269" s="233">
        <f>ROUND(E269*F269,2)</f>
        <v>0</v>
      </c>
      <c r="H269" s="233"/>
      <c r="I269" s="233">
        <f>ROUND(E269*H269,2)</f>
        <v>0</v>
      </c>
      <c r="J269" s="233"/>
      <c r="K269" s="233">
        <f>ROUND(E269*J269,2)</f>
        <v>0</v>
      </c>
      <c r="L269" s="233">
        <v>21</v>
      </c>
      <c r="M269" s="233">
        <f>G269*(1+L269/100)</f>
        <v>0</v>
      </c>
      <c r="N269" s="221">
        <v>2.64E-3</v>
      </c>
      <c r="O269" s="221">
        <f>ROUND(E269*N269,5)</f>
        <v>6.6530000000000006E-2</v>
      </c>
      <c r="P269" s="221">
        <v>0</v>
      </c>
      <c r="Q269" s="221">
        <f>ROUND(E269*P269,5)</f>
        <v>0</v>
      </c>
      <c r="R269" s="221"/>
      <c r="S269" s="221"/>
      <c r="T269" s="222">
        <v>0.17202000000000001</v>
      </c>
      <c r="U269" s="221">
        <f>ROUND(E269*T269,2)</f>
        <v>4.33</v>
      </c>
      <c r="V269" s="211"/>
      <c r="W269" s="211"/>
      <c r="X269" s="211"/>
      <c r="Y269" s="211"/>
      <c r="Z269" s="211"/>
      <c r="AA269" s="211"/>
      <c r="AB269" s="211"/>
      <c r="AC269" s="211"/>
      <c r="AD269" s="211"/>
      <c r="AE269" s="211" t="s">
        <v>138</v>
      </c>
      <c r="AF269" s="211"/>
      <c r="AG269" s="211"/>
      <c r="AH269" s="211"/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5">
      <c r="A270" s="212"/>
      <c r="B270" s="218"/>
      <c r="C270" s="265" t="s">
        <v>367</v>
      </c>
      <c r="D270" s="223"/>
      <c r="E270" s="229"/>
      <c r="F270" s="233"/>
      <c r="G270" s="233"/>
      <c r="H270" s="233"/>
      <c r="I270" s="233"/>
      <c r="J270" s="233"/>
      <c r="K270" s="233"/>
      <c r="L270" s="233"/>
      <c r="M270" s="233"/>
      <c r="N270" s="221"/>
      <c r="O270" s="221"/>
      <c r="P270" s="221"/>
      <c r="Q270" s="221"/>
      <c r="R270" s="221"/>
      <c r="S270" s="221"/>
      <c r="T270" s="222"/>
      <c r="U270" s="221"/>
      <c r="V270" s="211"/>
      <c r="W270" s="211"/>
      <c r="X270" s="211"/>
      <c r="Y270" s="211"/>
      <c r="Z270" s="211"/>
      <c r="AA270" s="211"/>
      <c r="AB270" s="211"/>
      <c r="AC270" s="211"/>
      <c r="AD270" s="211"/>
      <c r="AE270" s="211" t="s">
        <v>140</v>
      </c>
      <c r="AF270" s="211">
        <v>0</v>
      </c>
      <c r="AG270" s="211"/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5">
      <c r="A271" s="212"/>
      <c r="B271" s="218"/>
      <c r="C271" s="265" t="s">
        <v>368</v>
      </c>
      <c r="D271" s="223"/>
      <c r="E271" s="229">
        <v>25.2</v>
      </c>
      <c r="F271" s="233"/>
      <c r="G271" s="233"/>
      <c r="H271" s="233"/>
      <c r="I271" s="233"/>
      <c r="J271" s="233"/>
      <c r="K271" s="233"/>
      <c r="L271" s="233"/>
      <c r="M271" s="233"/>
      <c r="N271" s="221"/>
      <c r="O271" s="221"/>
      <c r="P271" s="221"/>
      <c r="Q271" s="221"/>
      <c r="R271" s="221"/>
      <c r="S271" s="221"/>
      <c r="T271" s="222"/>
      <c r="U271" s="221"/>
      <c r="V271" s="211"/>
      <c r="W271" s="211"/>
      <c r="X271" s="211"/>
      <c r="Y271" s="211"/>
      <c r="Z271" s="211"/>
      <c r="AA271" s="211"/>
      <c r="AB271" s="211"/>
      <c r="AC271" s="211"/>
      <c r="AD271" s="211"/>
      <c r="AE271" s="211" t="s">
        <v>140</v>
      </c>
      <c r="AF271" s="211">
        <v>0</v>
      </c>
      <c r="AG271" s="211"/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5">
      <c r="A272" s="212">
        <v>72</v>
      </c>
      <c r="B272" s="218" t="s">
        <v>425</v>
      </c>
      <c r="C272" s="264" t="s">
        <v>426</v>
      </c>
      <c r="D272" s="220" t="s">
        <v>216</v>
      </c>
      <c r="E272" s="228">
        <v>22.26</v>
      </c>
      <c r="F272" s="232">
        <f>H272+J272</f>
        <v>0</v>
      </c>
      <c r="G272" s="233">
        <f>ROUND(E272*F272,2)</f>
        <v>0</v>
      </c>
      <c r="H272" s="233"/>
      <c r="I272" s="233">
        <f>ROUND(E272*H272,2)</f>
        <v>0</v>
      </c>
      <c r="J272" s="233"/>
      <c r="K272" s="233">
        <f>ROUND(E272*J272,2)</f>
        <v>0</v>
      </c>
      <c r="L272" s="233">
        <v>21</v>
      </c>
      <c r="M272" s="233">
        <f>G272*(1+L272/100)</f>
        <v>0</v>
      </c>
      <c r="N272" s="221">
        <v>8.0000000000000007E-5</v>
      </c>
      <c r="O272" s="221">
        <f>ROUND(E272*N272,5)</f>
        <v>1.7799999999999999E-3</v>
      </c>
      <c r="P272" s="221">
        <v>0</v>
      </c>
      <c r="Q272" s="221">
        <f>ROUND(E272*P272,5)</f>
        <v>0</v>
      </c>
      <c r="R272" s="221"/>
      <c r="S272" s="221"/>
      <c r="T272" s="222">
        <v>0.23200000000000001</v>
      </c>
      <c r="U272" s="221">
        <f>ROUND(E272*T272,2)</f>
        <v>5.16</v>
      </c>
      <c r="V272" s="211"/>
      <c r="W272" s="211"/>
      <c r="X272" s="211"/>
      <c r="Y272" s="211"/>
      <c r="Z272" s="211"/>
      <c r="AA272" s="211"/>
      <c r="AB272" s="211"/>
      <c r="AC272" s="211"/>
      <c r="AD272" s="211"/>
      <c r="AE272" s="211" t="s">
        <v>138</v>
      </c>
      <c r="AF272" s="211"/>
      <c r="AG272" s="211"/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5">
      <c r="A273" s="212"/>
      <c r="B273" s="218"/>
      <c r="C273" s="265" t="s">
        <v>367</v>
      </c>
      <c r="D273" s="223"/>
      <c r="E273" s="229"/>
      <c r="F273" s="233"/>
      <c r="G273" s="233"/>
      <c r="H273" s="233"/>
      <c r="I273" s="233"/>
      <c r="J273" s="233"/>
      <c r="K273" s="233"/>
      <c r="L273" s="233"/>
      <c r="M273" s="233"/>
      <c r="N273" s="221"/>
      <c r="O273" s="221"/>
      <c r="P273" s="221"/>
      <c r="Q273" s="221"/>
      <c r="R273" s="221"/>
      <c r="S273" s="221"/>
      <c r="T273" s="222"/>
      <c r="U273" s="221"/>
      <c r="V273" s="211"/>
      <c r="W273" s="211"/>
      <c r="X273" s="211"/>
      <c r="Y273" s="211"/>
      <c r="Z273" s="211"/>
      <c r="AA273" s="211"/>
      <c r="AB273" s="211"/>
      <c r="AC273" s="211"/>
      <c r="AD273" s="211"/>
      <c r="AE273" s="211" t="s">
        <v>140</v>
      </c>
      <c r="AF273" s="211">
        <v>0</v>
      </c>
      <c r="AG273" s="211"/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ht="20.399999999999999" outlineLevel="1" x14ac:dyDescent="0.25">
      <c r="A274" s="212"/>
      <c r="B274" s="218"/>
      <c r="C274" s="265" t="s">
        <v>427</v>
      </c>
      <c r="D274" s="223"/>
      <c r="E274" s="229"/>
      <c r="F274" s="233"/>
      <c r="G274" s="233"/>
      <c r="H274" s="233"/>
      <c r="I274" s="233"/>
      <c r="J274" s="233"/>
      <c r="K274" s="233"/>
      <c r="L274" s="233"/>
      <c r="M274" s="233"/>
      <c r="N274" s="221"/>
      <c r="O274" s="221"/>
      <c r="P274" s="221"/>
      <c r="Q274" s="221"/>
      <c r="R274" s="221"/>
      <c r="S274" s="221"/>
      <c r="T274" s="222"/>
      <c r="U274" s="221"/>
      <c r="V274" s="211"/>
      <c r="W274" s="211"/>
      <c r="X274" s="211"/>
      <c r="Y274" s="211"/>
      <c r="Z274" s="211"/>
      <c r="AA274" s="211"/>
      <c r="AB274" s="211"/>
      <c r="AC274" s="211"/>
      <c r="AD274" s="211"/>
      <c r="AE274" s="211" t="s">
        <v>140</v>
      </c>
      <c r="AF274" s="211">
        <v>0</v>
      </c>
      <c r="AG274" s="211"/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5">
      <c r="A275" s="212"/>
      <c r="B275" s="218"/>
      <c r="C275" s="265" t="s">
        <v>428</v>
      </c>
      <c r="D275" s="223"/>
      <c r="E275" s="229"/>
      <c r="F275" s="233"/>
      <c r="G275" s="233"/>
      <c r="H275" s="233"/>
      <c r="I275" s="233"/>
      <c r="J275" s="233"/>
      <c r="K275" s="233"/>
      <c r="L275" s="233"/>
      <c r="M275" s="233"/>
      <c r="N275" s="221"/>
      <c r="O275" s="221"/>
      <c r="P275" s="221"/>
      <c r="Q275" s="221"/>
      <c r="R275" s="221"/>
      <c r="S275" s="221"/>
      <c r="T275" s="222"/>
      <c r="U275" s="221"/>
      <c r="V275" s="211"/>
      <c r="W275" s="211"/>
      <c r="X275" s="211"/>
      <c r="Y275" s="211"/>
      <c r="Z275" s="211"/>
      <c r="AA275" s="211"/>
      <c r="AB275" s="211"/>
      <c r="AC275" s="211"/>
      <c r="AD275" s="211"/>
      <c r="AE275" s="211" t="s">
        <v>140</v>
      </c>
      <c r="AF275" s="211">
        <v>0</v>
      </c>
      <c r="AG275" s="211"/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5">
      <c r="A276" s="212"/>
      <c r="B276" s="218"/>
      <c r="C276" s="265" t="s">
        <v>429</v>
      </c>
      <c r="D276" s="223"/>
      <c r="E276" s="229">
        <v>22.26</v>
      </c>
      <c r="F276" s="233"/>
      <c r="G276" s="233"/>
      <c r="H276" s="233"/>
      <c r="I276" s="233"/>
      <c r="J276" s="233"/>
      <c r="K276" s="233"/>
      <c r="L276" s="233"/>
      <c r="M276" s="233"/>
      <c r="N276" s="221"/>
      <c r="O276" s="221"/>
      <c r="P276" s="221"/>
      <c r="Q276" s="221"/>
      <c r="R276" s="221"/>
      <c r="S276" s="221"/>
      <c r="T276" s="222"/>
      <c r="U276" s="221"/>
      <c r="V276" s="211"/>
      <c r="W276" s="211"/>
      <c r="X276" s="211"/>
      <c r="Y276" s="211"/>
      <c r="Z276" s="211"/>
      <c r="AA276" s="211"/>
      <c r="AB276" s="211"/>
      <c r="AC276" s="211"/>
      <c r="AD276" s="211"/>
      <c r="AE276" s="211" t="s">
        <v>140</v>
      </c>
      <c r="AF276" s="211">
        <v>0</v>
      </c>
      <c r="AG276" s="211"/>
      <c r="AH276" s="211"/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5">
      <c r="A277" s="212"/>
      <c r="B277" s="218"/>
      <c r="C277" s="267" t="s">
        <v>245</v>
      </c>
      <c r="D277" s="227"/>
      <c r="E277" s="231">
        <v>22.26</v>
      </c>
      <c r="F277" s="233"/>
      <c r="G277" s="233"/>
      <c r="H277" s="233"/>
      <c r="I277" s="233"/>
      <c r="J277" s="233"/>
      <c r="K277" s="233"/>
      <c r="L277" s="233"/>
      <c r="M277" s="233"/>
      <c r="N277" s="221"/>
      <c r="O277" s="221"/>
      <c r="P277" s="221"/>
      <c r="Q277" s="221"/>
      <c r="R277" s="221"/>
      <c r="S277" s="221"/>
      <c r="T277" s="222"/>
      <c r="U277" s="221"/>
      <c r="V277" s="211"/>
      <c r="W277" s="211"/>
      <c r="X277" s="211"/>
      <c r="Y277" s="211"/>
      <c r="Z277" s="211"/>
      <c r="AA277" s="211"/>
      <c r="AB277" s="211"/>
      <c r="AC277" s="211"/>
      <c r="AD277" s="211"/>
      <c r="AE277" s="211" t="s">
        <v>140</v>
      </c>
      <c r="AF277" s="211">
        <v>1</v>
      </c>
      <c r="AG277" s="211"/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5">
      <c r="A278" s="212">
        <v>73</v>
      </c>
      <c r="B278" s="218" t="s">
        <v>430</v>
      </c>
      <c r="C278" s="264" t="s">
        <v>431</v>
      </c>
      <c r="D278" s="220" t="s">
        <v>216</v>
      </c>
      <c r="E278" s="228">
        <v>26.712</v>
      </c>
      <c r="F278" s="232">
        <f>H278+J278</f>
        <v>0</v>
      </c>
      <c r="G278" s="233">
        <f>ROUND(E278*F278,2)</f>
        <v>0</v>
      </c>
      <c r="H278" s="233"/>
      <c r="I278" s="233">
        <f>ROUND(E278*H278,2)</f>
        <v>0</v>
      </c>
      <c r="J278" s="233"/>
      <c r="K278" s="233">
        <f>ROUND(E278*J278,2)</f>
        <v>0</v>
      </c>
      <c r="L278" s="233">
        <v>21</v>
      </c>
      <c r="M278" s="233">
        <f>G278*(1+L278/100)</f>
        <v>0</v>
      </c>
      <c r="N278" s="221">
        <v>1.2999999999999999E-2</v>
      </c>
      <c r="O278" s="221">
        <f>ROUND(E278*N278,5)</f>
        <v>0.34726000000000001</v>
      </c>
      <c r="P278" s="221">
        <v>0</v>
      </c>
      <c r="Q278" s="221">
        <f>ROUND(E278*P278,5)</f>
        <v>0</v>
      </c>
      <c r="R278" s="221"/>
      <c r="S278" s="221"/>
      <c r="T278" s="222">
        <v>0</v>
      </c>
      <c r="U278" s="221">
        <f>ROUND(E278*T278,2)</f>
        <v>0</v>
      </c>
      <c r="V278" s="211"/>
      <c r="W278" s="211"/>
      <c r="X278" s="211"/>
      <c r="Y278" s="211"/>
      <c r="Z278" s="211"/>
      <c r="AA278" s="211"/>
      <c r="AB278" s="211"/>
      <c r="AC278" s="211"/>
      <c r="AD278" s="211"/>
      <c r="AE278" s="211" t="s">
        <v>310</v>
      </c>
      <c r="AF278" s="211"/>
      <c r="AG278" s="211"/>
      <c r="AH278" s="211"/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5">
      <c r="A279" s="212"/>
      <c r="B279" s="218"/>
      <c r="C279" s="265" t="s">
        <v>432</v>
      </c>
      <c r="D279" s="223"/>
      <c r="E279" s="229"/>
      <c r="F279" s="233"/>
      <c r="G279" s="233"/>
      <c r="H279" s="233"/>
      <c r="I279" s="233"/>
      <c r="J279" s="233"/>
      <c r="K279" s="233"/>
      <c r="L279" s="233"/>
      <c r="M279" s="233"/>
      <c r="N279" s="221"/>
      <c r="O279" s="221"/>
      <c r="P279" s="221"/>
      <c r="Q279" s="221"/>
      <c r="R279" s="221"/>
      <c r="S279" s="221"/>
      <c r="T279" s="222"/>
      <c r="U279" s="221"/>
      <c r="V279" s="211"/>
      <c r="W279" s="211"/>
      <c r="X279" s="211"/>
      <c r="Y279" s="211"/>
      <c r="Z279" s="211"/>
      <c r="AA279" s="211"/>
      <c r="AB279" s="211"/>
      <c r="AC279" s="211"/>
      <c r="AD279" s="211"/>
      <c r="AE279" s="211" t="s">
        <v>140</v>
      </c>
      <c r="AF279" s="211">
        <v>0</v>
      </c>
      <c r="AG279" s="211"/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5">
      <c r="A280" s="212"/>
      <c r="B280" s="218"/>
      <c r="C280" s="265" t="s">
        <v>433</v>
      </c>
      <c r="D280" s="223"/>
      <c r="E280" s="229">
        <v>26.712</v>
      </c>
      <c r="F280" s="233"/>
      <c r="G280" s="233"/>
      <c r="H280" s="233"/>
      <c r="I280" s="233"/>
      <c r="J280" s="233"/>
      <c r="K280" s="233"/>
      <c r="L280" s="233"/>
      <c r="M280" s="233"/>
      <c r="N280" s="221"/>
      <c r="O280" s="221"/>
      <c r="P280" s="221"/>
      <c r="Q280" s="221"/>
      <c r="R280" s="221"/>
      <c r="S280" s="221"/>
      <c r="T280" s="222"/>
      <c r="U280" s="221"/>
      <c r="V280" s="211"/>
      <c r="W280" s="211"/>
      <c r="X280" s="211"/>
      <c r="Y280" s="211"/>
      <c r="Z280" s="211"/>
      <c r="AA280" s="211"/>
      <c r="AB280" s="211"/>
      <c r="AC280" s="211"/>
      <c r="AD280" s="211"/>
      <c r="AE280" s="211" t="s">
        <v>140</v>
      </c>
      <c r="AF280" s="211">
        <v>0</v>
      </c>
      <c r="AG280" s="211"/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ht="20.399999999999999" outlineLevel="1" x14ac:dyDescent="0.25">
      <c r="A281" s="212">
        <v>74</v>
      </c>
      <c r="B281" s="218" t="s">
        <v>434</v>
      </c>
      <c r="C281" s="264" t="s">
        <v>435</v>
      </c>
      <c r="D281" s="220" t="s">
        <v>216</v>
      </c>
      <c r="E281" s="228">
        <v>25.2</v>
      </c>
      <c r="F281" s="232">
        <f>H281+J281</f>
        <v>0</v>
      </c>
      <c r="G281" s="233">
        <f>ROUND(E281*F281,2)</f>
        <v>0</v>
      </c>
      <c r="H281" s="233"/>
      <c r="I281" s="233">
        <f>ROUND(E281*H281,2)</f>
        <v>0</v>
      </c>
      <c r="J281" s="233"/>
      <c r="K281" s="233">
        <f>ROUND(E281*J281,2)</f>
        <v>0</v>
      </c>
      <c r="L281" s="233">
        <v>21</v>
      </c>
      <c r="M281" s="233">
        <f>G281*(1+L281/100)</f>
        <v>0</v>
      </c>
      <c r="N281" s="221">
        <v>8.0000000000000007E-5</v>
      </c>
      <c r="O281" s="221">
        <f>ROUND(E281*N281,5)</f>
        <v>2.0200000000000001E-3</v>
      </c>
      <c r="P281" s="221">
        <v>0</v>
      </c>
      <c r="Q281" s="221">
        <f>ROUND(E281*P281,5)</f>
        <v>0</v>
      </c>
      <c r="R281" s="221"/>
      <c r="S281" s="221"/>
      <c r="T281" s="222">
        <v>0.26</v>
      </c>
      <c r="U281" s="221">
        <f>ROUND(E281*T281,2)</f>
        <v>6.55</v>
      </c>
      <c r="V281" s="211"/>
      <c r="W281" s="211"/>
      <c r="X281" s="211"/>
      <c r="Y281" s="211"/>
      <c r="Z281" s="211"/>
      <c r="AA281" s="211"/>
      <c r="AB281" s="211"/>
      <c r="AC281" s="211"/>
      <c r="AD281" s="211"/>
      <c r="AE281" s="211" t="s">
        <v>138</v>
      </c>
      <c r="AF281" s="211"/>
      <c r="AG281" s="211"/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5">
      <c r="A282" s="212"/>
      <c r="B282" s="218"/>
      <c r="C282" s="265" t="s">
        <v>367</v>
      </c>
      <c r="D282" s="223"/>
      <c r="E282" s="229"/>
      <c r="F282" s="233"/>
      <c r="G282" s="233"/>
      <c r="H282" s="233"/>
      <c r="I282" s="233"/>
      <c r="J282" s="233"/>
      <c r="K282" s="233"/>
      <c r="L282" s="233"/>
      <c r="M282" s="233"/>
      <c r="N282" s="221"/>
      <c r="O282" s="221"/>
      <c r="P282" s="221"/>
      <c r="Q282" s="221"/>
      <c r="R282" s="221"/>
      <c r="S282" s="221"/>
      <c r="T282" s="222"/>
      <c r="U282" s="221"/>
      <c r="V282" s="211"/>
      <c r="W282" s="211"/>
      <c r="X282" s="211"/>
      <c r="Y282" s="211"/>
      <c r="Z282" s="211"/>
      <c r="AA282" s="211"/>
      <c r="AB282" s="211"/>
      <c r="AC282" s="211"/>
      <c r="AD282" s="211"/>
      <c r="AE282" s="211" t="s">
        <v>140</v>
      </c>
      <c r="AF282" s="211">
        <v>0</v>
      </c>
      <c r="AG282" s="211"/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5">
      <c r="A283" s="212"/>
      <c r="B283" s="218"/>
      <c r="C283" s="265" t="s">
        <v>368</v>
      </c>
      <c r="D283" s="223"/>
      <c r="E283" s="229">
        <v>25.2</v>
      </c>
      <c r="F283" s="233"/>
      <c r="G283" s="233"/>
      <c r="H283" s="233"/>
      <c r="I283" s="233"/>
      <c r="J283" s="233"/>
      <c r="K283" s="233"/>
      <c r="L283" s="233"/>
      <c r="M283" s="233"/>
      <c r="N283" s="221"/>
      <c r="O283" s="221"/>
      <c r="P283" s="221"/>
      <c r="Q283" s="221"/>
      <c r="R283" s="221"/>
      <c r="S283" s="221"/>
      <c r="T283" s="222"/>
      <c r="U283" s="221"/>
      <c r="V283" s="211"/>
      <c r="W283" s="211"/>
      <c r="X283" s="211"/>
      <c r="Y283" s="211"/>
      <c r="Z283" s="211"/>
      <c r="AA283" s="211"/>
      <c r="AB283" s="211"/>
      <c r="AC283" s="211"/>
      <c r="AD283" s="211"/>
      <c r="AE283" s="211" t="s">
        <v>140</v>
      </c>
      <c r="AF283" s="211">
        <v>0</v>
      </c>
      <c r="AG283" s="211"/>
      <c r="AH283" s="211"/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5">
      <c r="A284" s="212"/>
      <c r="B284" s="218"/>
      <c r="C284" s="267" t="s">
        <v>245</v>
      </c>
      <c r="D284" s="227"/>
      <c r="E284" s="231">
        <v>25.2</v>
      </c>
      <c r="F284" s="233"/>
      <c r="G284" s="233"/>
      <c r="H284" s="233"/>
      <c r="I284" s="233"/>
      <c r="J284" s="233"/>
      <c r="K284" s="233"/>
      <c r="L284" s="233"/>
      <c r="M284" s="233"/>
      <c r="N284" s="221"/>
      <c r="O284" s="221"/>
      <c r="P284" s="221"/>
      <c r="Q284" s="221"/>
      <c r="R284" s="221"/>
      <c r="S284" s="221"/>
      <c r="T284" s="222"/>
      <c r="U284" s="221"/>
      <c r="V284" s="211"/>
      <c r="W284" s="211"/>
      <c r="X284" s="211"/>
      <c r="Y284" s="211"/>
      <c r="Z284" s="211"/>
      <c r="AA284" s="211"/>
      <c r="AB284" s="211"/>
      <c r="AC284" s="211"/>
      <c r="AD284" s="211"/>
      <c r="AE284" s="211" t="s">
        <v>140</v>
      </c>
      <c r="AF284" s="211">
        <v>1</v>
      </c>
      <c r="AG284" s="211"/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5">
      <c r="A285" s="212">
        <v>75</v>
      </c>
      <c r="B285" s="218" t="s">
        <v>436</v>
      </c>
      <c r="C285" s="264" t="s">
        <v>437</v>
      </c>
      <c r="D285" s="220" t="s">
        <v>216</v>
      </c>
      <c r="E285" s="228">
        <v>139.875</v>
      </c>
      <c r="F285" s="232">
        <f>H285+J285</f>
        <v>0</v>
      </c>
      <c r="G285" s="233">
        <f>ROUND(E285*F285,2)</f>
        <v>0</v>
      </c>
      <c r="H285" s="233"/>
      <c r="I285" s="233">
        <f>ROUND(E285*H285,2)</f>
        <v>0</v>
      </c>
      <c r="J285" s="233"/>
      <c r="K285" s="233">
        <f>ROUND(E285*J285,2)</f>
        <v>0</v>
      </c>
      <c r="L285" s="233">
        <v>21</v>
      </c>
      <c r="M285" s="233">
        <f>G285*(1+L285/100)</f>
        <v>0</v>
      </c>
      <c r="N285" s="221">
        <v>1.3899999999999999E-2</v>
      </c>
      <c r="O285" s="221">
        <f>ROUND(E285*N285,5)</f>
        <v>1.9442600000000001</v>
      </c>
      <c r="P285" s="221">
        <v>0</v>
      </c>
      <c r="Q285" s="221">
        <f>ROUND(E285*P285,5)</f>
        <v>0</v>
      </c>
      <c r="R285" s="221"/>
      <c r="S285" s="221"/>
      <c r="T285" s="222">
        <v>0</v>
      </c>
      <c r="U285" s="221">
        <f>ROUND(E285*T285,2)</f>
        <v>0</v>
      </c>
      <c r="V285" s="211"/>
      <c r="W285" s="211"/>
      <c r="X285" s="211"/>
      <c r="Y285" s="211"/>
      <c r="Z285" s="211"/>
      <c r="AA285" s="211"/>
      <c r="AB285" s="211"/>
      <c r="AC285" s="211"/>
      <c r="AD285" s="211"/>
      <c r="AE285" s="211" t="s">
        <v>310</v>
      </c>
      <c r="AF285" s="211"/>
      <c r="AG285" s="211"/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5">
      <c r="A286" s="212"/>
      <c r="B286" s="218"/>
      <c r="C286" s="265" t="s">
        <v>432</v>
      </c>
      <c r="D286" s="223"/>
      <c r="E286" s="229"/>
      <c r="F286" s="233"/>
      <c r="G286" s="233"/>
      <c r="H286" s="233"/>
      <c r="I286" s="233"/>
      <c r="J286" s="233"/>
      <c r="K286" s="233"/>
      <c r="L286" s="233"/>
      <c r="M286" s="233"/>
      <c r="N286" s="221"/>
      <c r="O286" s="221"/>
      <c r="P286" s="221"/>
      <c r="Q286" s="221"/>
      <c r="R286" s="221"/>
      <c r="S286" s="221"/>
      <c r="T286" s="222"/>
      <c r="U286" s="221"/>
      <c r="V286" s="211"/>
      <c r="W286" s="211"/>
      <c r="X286" s="211"/>
      <c r="Y286" s="211"/>
      <c r="Z286" s="211"/>
      <c r="AA286" s="211"/>
      <c r="AB286" s="211"/>
      <c r="AC286" s="211"/>
      <c r="AD286" s="211"/>
      <c r="AE286" s="211" t="s">
        <v>140</v>
      </c>
      <c r="AF286" s="211">
        <v>0</v>
      </c>
      <c r="AG286" s="211"/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5">
      <c r="A287" s="212"/>
      <c r="B287" s="218"/>
      <c r="C287" s="265" t="s">
        <v>438</v>
      </c>
      <c r="D287" s="223"/>
      <c r="E287" s="229">
        <v>30.24</v>
      </c>
      <c r="F287" s="233"/>
      <c r="G287" s="233"/>
      <c r="H287" s="233"/>
      <c r="I287" s="233"/>
      <c r="J287" s="233"/>
      <c r="K287" s="233"/>
      <c r="L287" s="233"/>
      <c r="M287" s="233"/>
      <c r="N287" s="221"/>
      <c r="O287" s="221"/>
      <c r="P287" s="221"/>
      <c r="Q287" s="221"/>
      <c r="R287" s="221"/>
      <c r="S287" s="221"/>
      <c r="T287" s="222"/>
      <c r="U287" s="221"/>
      <c r="V287" s="211"/>
      <c r="W287" s="211"/>
      <c r="X287" s="211"/>
      <c r="Y287" s="211"/>
      <c r="Z287" s="211"/>
      <c r="AA287" s="211"/>
      <c r="AB287" s="211"/>
      <c r="AC287" s="211"/>
      <c r="AD287" s="211"/>
      <c r="AE287" s="211" t="s">
        <v>140</v>
      </c>
      <c r="AF287" s="211">
        <v>0</v>
      </c>
      <c r="AG287" s="211"/>
      <c r="AH287" s="211"/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5">
      <c r="A288" s="212"/>
      <c r="B288" s="218"/>
      <c r="C288" s="267" t="s">
        <v>245</v>
      </c>
      <c r="D288" s="227"/>
      <c r="E288" s="231">
        <v>30.24</v>
      </c>
      <c r="F288" s="233"/>
      <c r="G288" s="233"/>
      <c r="H288" s="233"/>
      <c r="I288" s="233"/>
      <c r="J288" s="233"/>
      <c r="K288" s="233"/>
      <c r="L288" s="233"/>
      <c r="M288" s="233"/>
      <c r="N288" s="221"/>
      <c r="O288" s="221"/>
      <c r="P288" s="221"/>
      <c r="Q288" s="221"/>
      <c r="R288" s="221"/>
      <c r="S288" s="221"/>
      <c r="T288" s="222"/>
      <c r="U288" s="221"/>
      <c r="V288" s="211"/>
      <c r="W288" s="211"/>
      <c r="X288" s="211"/>
      <c r="Y288" s="211"/>
      <c r="Z288" s="211"/>
      <c r="AA288" s="211"/>
      <c r="AB288" s="211"/>
      <c r="AC288" s="211"/>
      <c r="AD288" s="211"/>
      <c r="AE288" s="211" t="s">
        <v>140</v>
      </c>
      <c r="AF288" s="211">
        <v>1</v>
      </c>
      <c r="AG288" s="211"/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5">
      <c r="A289" s="212"/>
      <c r="B289" s="218"/>
      <c r="C289" s="265" t="s">
        <v>439</v>
      </c>
      <c r="D289" s="223"/>
      <c r="E289" s="229">
        <v>42.42</v>
      </c>
      <c r="F289" s="233"/>
      <c r="G289" s="233"/>
      <c r="H289" s="233"/>
      <c r="I289" s="233"/>
      <c r="J289" s="233"/>
      <c r="K289" s="233"/>
      <c r="L289" s="233"/>
      <c r="M289" s="233"/>
      <c r="N289" s="221"/>
      <c r="O289" s="221"/>
      <c r="P289" s="221"/>
      <c r="Q289" s="221"/>
      <c r="R289" s="221"/>
      <c r="S289" s="221"/>
      <c r="T289" s="222"/>
      <c r="U289" s="221"/>
      <c r="V289" s="211"/>
      <c r="W289" s="211"/>
      <c r="X289" s="211"/>
      <c r="Y289" s="211"/>
      <c r="Z289" s="211"/>
      <c r="AA289" s="211"/>
      <c r="AB289" s="211"/>
      <c r="AC289" s="211"/>
      <c r="AD289" s="211"/>
      <c r="AE289" s="211" t="s">
        <v>140</v>
      </c>
      <c r="AF289" s="211">
        <v>0</v>
      </c>
      <c r="AG289" s="211"/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5">
      <c r="A290" s="212"/>
      <c r="B290" s="218"/>
      <c r="C290" s="267" t="s">
        <v>245</v>
      </c>
      <c r="D290" s="227"/>
      <c r="E290" s="231">
        <v>42.42</v>
      </c>
      <c r="F290" s="233"/>
      <c r="G290" s="233"/>
      <c r="H290" s="233"/>
      <c r="I290" s="233"/>
      <c r="J290" s="233"/>
      <c r="K290" s="233"/>
      <c r="L290" s="233"/>
      <c r="M290" s="233"/>
      <c r="N290" s="221"/>
      <c r="O290" s="221"/>
      <c r="P290" s="221"/>
      <c r="Q290" s="221"/>
      <c r="R290" s="221"/>
      <c r="S290" s="221"/>
      <c r="T290" s="222"/>
      <c r="U290" s="221"/>
      <c r="V290" s="211"/>
      <c r="W290" s="211"/>
      <c r="X290" s="211"/>
      <c r="Y290" s="211"/>
      <c r="Z290" s="211"/>
      <c r="AA290" s="211"/>
      <c r="AB290" s="211"/>
      <c r="AC290" s="211"/>
      <c r="AD290" s="211"/>
      <c r="AE290" s="211" t="s">
        <v>140</v>
      </c>
      <c r="AF290" s="211">
        <v>1</v>
      </c>
      <c r="AG290" s="211"/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5">
      <c r="A291" s="212"/>
      <c r="B291" s="218"/>
      <c r="C291" s="265" t="s">
        <v>440</v>
      </c>
      <c r="D291" s="223"/>
      <c r="E291" s="229">
        <v>67.215000000000003</v>
      </c>
      <c r="F291" s="233"/>
      <c r="G291" s="233"/>
      <c r="H291" s="233"/>
      <c r="I291" s="233"/>
      <c r="J291" s="233"/>
      <c r="K291" s="233"/>
      <c r="L291" s="233"/>
      <c r="M291" s="233"/>
      <c r="N291" s="221"/>
      <c r="O291" s="221"/>
      <c r="P291" s="221"/>
      <c r="Q291" s="221"/>
      <c r="R291" s="221"/>
      <c r="S291" s="221"/>
      <c r="T291" s="222"/>
      <c r="U291" s="221"/>
      <c r="V291" s="211"/>
      <c r="W291" s="211"/>
      <c r="X291" s="211"/>
      <c r="Y291" s="211"/>
      <c r="Z291" s="211"/>
      <c r="AA291" s="211"/>
      <c r="AB291" s="211"/>
      <c r="AC291" s="211"/>
      <c r="AD291" s="211"/>
      <c r="AE291" s="211" t="s">
        <v>140</v>
      </c>
      <c r="AF291" s="211">
        <v>0</v>
      </c>
      <c r="AG291" s="211"/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5">
      <c r="A292" s="212"/>
      <c r="B292" s="218"/>
      <c r="C292" s="267" t="s">
        <v>245</v>
      </c>
      <c r="D292" s="227"/>
      <c r="E292" s="231">
        <v>67.215000000000003</v>
      </c>
      <c r="F292" s="233"/>
      <c r="G292" s="233"/>
      <c r="H292" s="233"/>
      <c r="I292" s="233"/>
      <c r="J292" s="233"/>
      <c r="K292" s="233"/>
      <c r="L292" s="233"/>
      <c r="M292" s="233"/>
      <c r="N292" s="221"/>
      <c r="O292" s="221"/>
      <c r="P292" s="221"/>
      <c r="Q292" s="221"/>
      <c r="R292" s="221"/>
      <c r="S292" s="221"/>
      <c r="T292" s="222"/>
      <c r="U292" s="221"/>
      <c r="V292" s="211"/>
      <c r="W292" s="211"/>
      <c r="X292" s="211"/>
      <c r="Y292" s="211"/>
      <c r="Z292" s="211"/>
      <c r="AA292" s="211"/>
      <c r="AB292" s="211"/>
      <c r="AC292" s="211"/>
      <c r="AD292" s="211"/>
      <c r="AE292" s="211" t="s">
        <v>140</v>
      </c>
      <c r="AF292" s="211">
        <v>1</v>
      </c>
      <c r="AG292" s="211"/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ht="20.399999999999999" outlineLevel="1" x14ac:dyDescent="0.25">
      <c r="A293" s="212">
        <v>76</v>
      </c>
      <c r="B293" s="218" t="s">
        <v>441</v>
      </c>
      <c r="C293" s="264" t="s">
        <v>442</v>
      </c>
      <c r="D293" s="220" t="s">
        <v>216</v>
      </c>
      <c r="E293" s="228">
        <v>35.35</v>
      </c>
      <c r="F293" s="232">
        <f>H293+J293</f>
        <v>0</v>
      </c>
      <c r="G293" s="233">
        <f>ROUND(E293*F293,2)</f>
        <v>0</v>
      </c>
      <c r="H293" s="233"/>
      <c r="I293" s="233">
        <f>ROUND(E293*H293,2)</f>
        <v>0</v>
      </c>
      <c r="J293" s="233"/>
      <c r="K293" s="233">
        <f>ROUND(E293*J293,2)</f>
        <v>0</v>
      </c>
      <c r="L293" s="233">
        <v>21</v>
      </c>
      <c r="M293" s="233">
        <f>G293*(1+L293/100)</f>
        <v>0</v>
      </c>
      <c r="N293" s="221">
        <v>8.0000000000000007E-5</v>
      </c>
      <c r="O293" s="221">
        <f>ROUND(E293*N293,5)</f>
        <v>2.8300000000000001E-3</v>
      </c>
      <c r="P293" s="221">
        <v>0</v>
      </c>
      <c r="Q293" s="221">
        <f>ROUND(E293*P293,5)</f>
        <v>0</v>
      </c>
      <c r="R293" s="221"/>
      <c r="S293" s="221"/>
      <c r="T293" s="222">
        <v>0.28499999999999998</v>
      </c>
      <c r="U293" s="221">
        <f>ROUND(E293*T293,2)</f>
        <v>10.07</v>
      </c>
      <c r="V293" s="211"/>
      <c r="W293" s="211"/>
      <c r="X293" s="211"/>
      <c r="Y293" s="211"/>
      <c r="Z293" s="211"/>
      <c r="AA293" s="211"/>
      <c r="AB293" s="211"/>
      <c r="AC293" s="211"/>
      <c r="AD293" s="211"/>
      <c r="AE293" s="211" t="s">
        <v>138</v>
      </c>
      <c r="AF293" s="211"/>
      <c r="AG293" s="211"/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5">
      <c r="A294" s="212"/>
      <c r="B294" s="218"/>
      <c r="C294" s="265" t="s">
        <v>443</v>
      </c>
      <c r="D294" s="223"/>
      <c r="E294" s="229"/>
      <c r="F294" s="233"/>
      <c r="G294" s="233"/>
      <c r="H294" s="233"/>
      <c r="I294" s="233"/>
      <c r="J294" s="233"/>
      <c r="K294" s="233"/>
      <c r="L294" s="233"/>
      <c r="M294" s="233"/>
      <c r="N294" s="221"/>
      <c r="O294" s="221"/>
      <c r="P294" s="221"/>
      <c r="Q294" s="221"/>
      <c r="R294" s="221"/>
      <c r="S294" s="221"/>
      <c r="T294" s="222"/>
      <c r="U294" s="221"/>
      <c r="V294" s="211"/>
      <c r="W294" s="211"/>
      <c r="X294" s="211"/>
      <c r="Y294" s="211"/>
      <c r="Z294" s="211"/>
      <c r="AA294" s="211"/>
      <c r="AB294" s="211"/>
      <c r="AC294" s="211"/>
      <c r="AD294" s="211"/>
      <c r="AE294" s="211" t="s">
        <v>140</v>
      </c>
      <c r="AF294" s="211">
        <v>0</v>
      </c>
      <c r="AG294" s="211"/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5">
      <c r="A295" s="212"/>
      <c r="B295" s="218"/>
      <c r="C295" s="265" t="s">
        <v>444</v>
      </c>
      <c r="D295" s="223"/>
      <c r="E295" s="229">
        <v>35.35</v>
      </c>
      <c r="F295" s="233"/>
      <c r="G295" s="233"/>
      <c r="H295" s="233"/>
      <c r="I295" s="233"/>
      <c r="J295" s="233"/>
      <c r="K295" s="233"/>
      <c r="L295" s="233"/>
      <c r="M295" s="233"/>
      <c r="N295" s="221"/>
      <c r="O295" s="221"/>
      <c r="P295" s="221"/>
      <c r="Q295" s="221"/>
      <c r="R295" s="221"/>
      <c r="S295" s="221"/>
      <c r="T295" s="222"/>
      <c r="U295" s="221"/>
      <c r="V295" s="211"/>
      <c r="W295" s="211"/>
      <c r="X295" s="211"/>
      <c r="Y295" s="211"/>
      <c r="Z295" s="211"/>
      <c r="AA295" s="211"/>
      <c r="AB295" s="211"/>
      <c r="AC295" s="211"/>
      <c r="AD295" s="211"/>
      <c r="AE295" s="211" t="s">
        <v>140</v>
      </c>
      <c r="AF295" s="211">
        <v>0</v>
      </c>
      <c r="AG295" s="211"/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5">
      <c r="A296" s="212"/>
      <c r="B296" s="218"/>
      <c r="C296" s="267" t="s">
        <v>245</v>
      </c>
      <c r="D296" s="227"/>
      <c r="E296" s="231">
        <v>35.35</v>
      </c>
      <c r="F296" s="233"/>
      <c r="G296" s="233"/>
      <c r="H296" s="233"/>
      <c r="I296" s="233"/>
      <c r="J296" s="233"/>
      <c r="K296" s="233"/>
      <c r="L296" s="233"/>
      <c r="M296" s="233"/>
      <c r="N296" s="221"/>
      <c r="O296" s="221"/>
      <c r="P296" s="221"/>
      <c r="Q296" s="221"/>
      <c r="R296" s="221"/>
      <c r="S296" s="221"/>
      <c r="T296" s="222"/>
      <c r="U296" s="221"/>
      <c r="V296" s="211"/>
      <c r="W296" s="211"/>
      <c r="X296" s="211"/>
      <c r="Y296" s="211"/>
      <c r="Z296" s="211"/>
      <c r="AA296" s="211"/>
      <c r="AB296" s="211"/>
      <c r="AC296" s="211"/>
      <c r="AD296" s="211"/>
      <c r="AE296" s="211" t="s">
        <v>140</v>
      </c>
      <c r="AF296" s="211">
        <v>1</v>
      </c>
      <c r="AG296" s="211"/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5">
      <c r="A297" s="212">
        <v>77</v>
      </c>
      <c r="B297" s="218" t="s">
        <v>445</v>
      </c>
      <c r="C297" s="264" t="s">
        <v>446</v>
      </c>
      <c r="D297" s="220" t="s">
        <v>216</v>
      </c>
      <c r="E297" s="228">
        <v>364.60640000000001</v>
      </c>
      <c r="F297" s="232">
        <f>H297+J297</f>
        <v>0</v>
      </c>
      <c r="G297" s="233">
        <f>ROUND(E297*F297,2)</f>
        <v>0</v>
      </c>
      <c r="H297" s="233"/>
      <c r="I297" s="233">
        <f>ROUND(E297*H297,2)</f>
        <v>0</v>
      </c>
      <c r="J297" s="233"/>
      <c r="K297" s="233">
        <f>ROUND(E297*J297,2)</f>
        <v>0</v>
      </c>
      <c r="L297" s="233">
        <v>21</v>
      </c>
      <c r="M297" s="233">
        <f>G297*(1+L297/100)</f>
        <v>0</v>
      </c>
      <c r="N297" s="221">
        <v>6.9999999999999999E-4</v>
      </c>
      <c r="O297" s="221">
        <f>ROUND(E297*N297,5)</f>
        <v>0.25522</v>
      </c>
      <c r="P297" s="221">
        <v>0</v>
      </c>
      <c r="Q297" s="221">
        <f>ROUND(E297*P297,5)</f>
        <v>0</v>
      </c>
      <c r="R297" s="221"/>
      <c r="S297" s="221"/>
      <c r="T297" s="222">
        <v>0.31690000000000002</v>
      </c>
      <c r="U297" s="221">
        <f>ROUND(E297*T297,2)</f>
        <v>115.54</v>
      </c>
      <c r="V297" s="211"/>
      <c r="W297" s="211"/>
      <c r="X297" s="211"/>
      <c r="Y297" s="211"/>
      <c r="Z297" s="211"/>
      <c r="AA297" s="211"/>
      <c r="AB297" s="211"/>
      <c r="AC297" s="211"/>
      <c r="AD297" s="211"/>
      <c r="AE297" s="211" t="s">
        <v>138</v>
      </c>
      <c r="AF297" s="211"/>
      <c r="AG297" s="211"/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5">
      <c r="A298" s="212"/>
      <c r="B298" s="218"/>
      <c r="C298" s="265" t="s">
        <v>447</v>
      </c>
      <c r="D298" s="223"/>
      <c r="E298" s="229"/>
      <c r="F298" s="233"/>
      <c r="G298" s="233"/>
      <c r="H298" s="233"/>
      <c r="I298" s="233"/>
      <c r="J298" s="233"/>
      <c r="K298" s="233"/>
      <c r="L298" s="233"/>
      <c r="M298" s="233"/>
      <c r="N298" s="221"/>
      <c r="O298" s="221"/>
      <c r="P298" s="221"/>
      <c r="Q298" s="221"/>
      <c r="R298" s="221"/>
      <c r="S298" s="221"/>
      <c r="T298" s="222"/>
      <c r="U298" s="221"/>
      <c r="V298" s="211"/>
      <c r="W298" s="211"/>
      <c r="X298" s="211"/>
      <c r="Y298" s="211"/>
      <c r="Z298" s="211"/>
      <c r="AA298" s="211"/>
      <c r="AB298" s="211"/>
      <c r="AC298" s="211"/>
      <c r="AD298" s="211"/>
      <c r="AE298" s="211" t="s">
        <v>140</v>
      </c>
      <c r="AF298" s="211">
        <v>0</v>
      </c>
      <c r="AG298" s="211"/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5">
      <c r="A299" s="212"/>
      <c r="B299" s="218"/>
      <c r="C299" s="265" t="s">
        <v>448</v>
      </c>
      <c r="D299" s="223"/>
      <c r="E299" s="229">
        <v>19.389600000000002</v>
      </c>
      <c r="F299" s="233"/>
      <c r="G299" s="233"/>
      <c r="H299" s="233"/>
      <c r="I299" s="233"/>
      <c r="J299" s="233"/>
      <c r="K299" s="233"/>
      <c r="L299" s="233"/>
      <c r="M299" s="233"/>
      <c r="N299" s="221"/>
      <c r="O299" s="221"/>
      <c r="P299" s="221"/>
      <c r="Q299" s="221"/>
      <c r="R299" s="221"/>
      <c r="S299" s="221"/>
      <c r="T299" s="222"/>
      <c r="U299" s="221"/>
      <c r="V299" s="211"/>
      <c r="W299" s="211"/>
      <c r="X299" s="211"/>
      <c r="Y299" s="211"/>
      <c r="Z299" s="211"/>
      <c r="AA299" s="211"/>
      <c r="AB299" s="211"/>
      <c r="AC299" s="211"/>
      <c r="AD299" s="211"/>
      <c r="AE299" s="211" t="s">
        <v>140</v>
      </c>
      <c r="AF299" s="211">
        <v>0</v>
      </c>
      <c r="AG299" s="211"/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5">
      <c r="A300" s="212"/>
      <c r="B300" s="218"/>
      <c r="C300" s="267" t="s">
        <v>245</v>
      </c>
      <c r="D300" s="227"/>
      <c r="E300" s="231">
        <v>19.389600000000002</v>
      </c>
      <c r="F300" s="233"/>
      <c r="G300" s="233"/>
      <c r="H300" s="233"/>
      <c r="I300" s="233"/>
      <c r="J300" s="233"/>
      <c r="K300" s="233"/>
      <c r="L300" s="233"/>
      <c r="M300" s="233"/>
      <c r="N300" s="221"/>
      <c r="O300" s="221"/>
      <c r="P300" s="221"/>
      <c r="Q300" s="221"/>
      <c r="R300" s="221"/>
      <c r="S300" s="221"/>
      <c r="T300" s="222"/>
      <c r="U300" s="221"/>
      <c r="V300" s="211"/>
      <c r="W300" s="211"/>
      <c r="X300" s="211"/>
      <c r="Y300" s="211"/>
      <c r="Z300" s="211"/>
      <c r="AA300" s="211"/>
      <c r="AB300" s="211"/>
      <c r="AC300" s="211"/>
      <c r="AD300" s="211"/>
      <c r="AE300" s="211" t="s">
        <v>140</v>
      </c>
      <c r="AF300" s="211">
        <v>1</v>
      </c>
      <c r="AG300" s="211"/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5">
      <c r="A301" s="212"/>
      <c r="B301" s="218"/>
      <c r="C301" s="265" t="s">
        <v>449</v>
      </c>
      <c r="D301" s="223"/>
      <c r="E301" s="229"/>
      <c r="F301" s="233"/>
      <c r="G301" s="233"/>
      <c r="H301" s="233"/>
      <c r="I301" s="233"/>
      <c r="J301" s="233"/>
      <c r="K301" s="233"/>
      <c r="L301" s="233"/>
      <c r="M301" s="233"/>
      <c r="N301" s="221"/>
      <c r="O301" s="221"/>
      <c r="P301" s="221"/>
      <c r="Q301" s="221"/>
      <c r="R301" s="221"/>
      <c r="S301" s="221"/>
      <c r="T301" s="222"/>
      <c r="U301" s="221"/>
      <c r="V301" s="211"/>
      <c r="W301" s="211"/>
      <c r="X301" s="211"/>
      <c r="Y301" s="211"/>
      <c r="Z301" s="211"/>
      <c r="AA301" s="211"/>
      <c r="AB301" s="211"/>
      <c r="AC301" s="211"/>
      <c r="AD301" s="211"/>
      <c r="AE301" s="211" t="s">
        <v>140</v>
      </c>
      <c r="AF301" s="211">
        <v>0</v>
      </c>
      <c r="AG301" s="211"/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5">
      <c r="A302" s="212"/>
      <c r="B302" s="218"/>
      <c r="C302" s="265" t="s">
        <v>174</v>
      </c>
      <c r="D302" s="223"/>
      <c r="E302" s="229"/>
      <c r="F302" s="233"/>
      <c r="G302" s="233"/>
      <c r="H302" s="233"/>
      <c r="I302" s="233"/>
      <c r="J302" s="233"/>
      <c r="K302" s="233"/>
      <c r="L302" s="233"/>
      <c r="M302" s="233"/>
      <c r="N302" s="221"/>
      <c r="O302" s="221"/>
      <c r="P302" s="221"/>
      <c r="Q302" s="221"/>
      <c r="R302" s="221"/>
      <c r="S302" s="221"/>
      <c r="T302" s="222"/>
      <c r="U302" s="221"/>
      <c r="V302" s="211"/>
      <c r="W302" s="211"/>
      <c r="X302" s="211"/>
      <c r="Y302" s="211"/>
      <c r="Z302" s="211"/>
      <c r="AA302" s="211"/>
      <c r="AB302" s="211"/>
      <c r="AC302" s="211"/>
      <c r="AD302" s="211"/>
      <c r="AE302" s="211" t="s">
        <v>140</v>
      </c>
      <c r="AF302" s="211">
        <v>0</v>
      </c>
      <c r="AG302" s="211"/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5">
      <c r="A303" s="212"/>
      <c r="B303" s="218"/>
      <c r="C303" s="265" t="s">
        <v>450</v>
      </c>
      <c r="D303" s="223"/>
      <c r="E303" s="229">
        <v>15.62</v>
      </c>
      <c r="F303" s="233"/>
      <c r="G303" s="233"/>
      <c r="H303" s="233"/>
      <c r="I303" s="233"/>
      <c r="J303" s="233"/>
      <c r="K303" s="233"/>
      <c r="L303" s="233"/>
      <c r="M303" s="233"/>
      <c r="N303" s="221"/>
      <c r="O303" s="221"/>
      <c r="P303" s="221"/>
      <c r="Q303" s="221"/>
      <c r="R303" s="221"/>
      <c r="S303" s="221"/>
      <c r="T303" s="222"/>
      <c r="U303" s="221"/>
      <c r="V303" s="211"/>
      <c r="W303" s="211"/>
      <c r="X303" s="211"/>
      <c r="Y303" s="211"/>
      <c r="Z303" s="211"/>
      <c r="AA303" s="211"/>
      <c r="AB303" s="211"/>
      <c r="AC303" s="211"/>
      <c r="AD303" s="211"/>
      <c r="AE303" s="211" t="s">
        <v>140</v>
      </c>
      <c r="AF303" s="211">
        <v>0</v>
      </c>
      <c r="AG303" s="211"/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5">
      <c r="A304" s="212"/>
      <c r="B304" s="218"/>
      <c r="C304" s="267" t="s">
        <v>245</v>
      </c>
      <c r="D304" s="227"/>
      <c r="E304" s="231">
        <v>15.62</v>
      </c>
      <c r="F304" s="233"/>
      <c r="G304" s="233"/>
      <c r="H304" s="233"/>
      <c r="I304" s="233"/>
      <c r="J304" s="233"/>
      <c r="K304" s="233"/>
      <c r="L304" s="233"/>
      <c r="M304" s="233"/>
      <c r="N304" s="221"/>
      <c r="O304" s="221"/>
      <c r="P304" s="221"/>
      <c r="Q304" s="221"/>
      <c r="R304" s="221"/>
      <c r="S304" s="221"/>
      <c r="T304" s="222"/>
      <c r="U304" s="221"/>
      <c r="V304" s="211"/>
      <c r="W304" s="211"/>
      <c r="X304" s="211"/>
      <c r="Y304" s="211"/>
      <c r="Z304" s="211"/>
      <c r="AA304" s="211"/>
      <c r="AB304" s="211"/>
      <c r="AC304" s="211"/>
      <c r="AD304" s="211"/>
      <c r="AE304" s="211" t="s">
        <v>140</v>
      </c>
      <c r="AF304" s="211">
        <v>1</v>
      </c>
      <c r="AG304" s="211"/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5">
      <c r="A305" s="212"/>
      <c r="B305" s="218"/>
      <c r="C305" s="265" t="s">
        <v>451</v>
      </c>
      <c r="D305" s="223"/>
      <c r="E305" s="229">
        <v>24.3596</v>
      </c>
      <c r="F305" s="233"/>
      <c r="G305" s="233"/>
      <c r="H305" s="233"/>
      <c r="I305" s="233"/>
      <c r="J305" s="233"/>
      <c r="K305" s="233"/>
      <c r="L305" s="233"/>
      <c r="M305" s="233"/>
      <c r="N305" s="221"/>
      <c r="O305" s="221"/>
      <c r="P305" s="221"/>
      <c r="Q305" s="221"/>
      <c r="R305" s="221"/>
      <c r="S305" s="221"/>
      <c r="T305" s="222"/>
      <c r="U305" s="221"/>
      <c r="V305" s="211"/>
      <c r="W305" s="211"/>
      <c r="X305" s="211"/>
      <c r="Y305" s="211"/>
      <c r="Z305" s="211"/>
      <c r="AA305" s="211"/>
      <c r="AB305" s="211"/>
      <c r="AC305" s="211"/>
      <c r="AD305" s="211"/>
      <c r="AE305" s="211" t="s">
        <v>140</v>
      </c>
      <c r="AF305" s="211">
        <v>0</v>
      </c>
      <c r="AG305" s="211"/>
      <c r="AH305" s="211"/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5">
      <c r="A306" s="212"/>
      <c r="B306" s="218"/>
      <c r="C306" s="267" t="s">
        <v>245</v>
      </c>
      <c r="D306" s="227"/>
      <c r="E306" s="231">
        <v>24.3596</v>
      </c>
      <c r="F306" s="233"/>
      <c r="G306" s="233"/>
      <c r="H306" s="233"/>
      <c r="I306" s="233"/>
      <c r="J306" s="233"/>
      <c r="K306" s="233"/>
      <c r="L306" s="233"/>
      <c r="M306" s="233"/>
      <c r="N306" s="221"/>
      <c r="O306" s="221"/>
      <c r="P306" s="221"/>
      <c r="Q306" s="221"/>
      <c r="R306" s="221"/>
      <c r="S306" s="221"/>
      <c r="T306" s="222"/>
      <c r="U306" s="221"/>
      <c r="V306" s="211"/>
      <c r="W306" s="211"/>
      <c r="X306" s="211"/>
      <c r="Y306" s="211"/>
      <c r="Z306" s="211"/>
      <c r="AA306" s="211"/>
      <c r="AB306" s="211"/>
      <c r="AC306" s="211"/>
      <c r="AD306" s="211"/>
      <c r="AE306" s="211" t="s">
        <v>140</v>
      </c>
      <c r="AF306" s="211">
        <v>1</v>
      </c>
      <c r="AG306" s="211"/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5">
      <c r="A307" s="212"/>
      <c r="B307" s="218"/>
      <c r="C307" s="265" t="s">
        <v>452</v>
      </c>
      <c r="D307" s="223"/>
      <c r="E307" s="229">
        <v>30.421800000000001</v>
      </c>
      <c r="F307" s="233"/>
      <c r="G307" s="233"/>
      <c r="H307" s="233"/>
      <c r="I307" s="233"/>
      <c r="J307" s="233"/>
      <c r="K307" s="233"/>
      <c r="L307" s="233"/>
      <c r="M307" s="233"/>
      <c r="N307" s="221"/>
      <c r="O307" s="221"/>
      <c r="P307" s="221"/>
      <c r="Q307" s="221"/>
      <c r="R307" s="221"/>
      <c r="S307" s="221"/>
      <c r="T307" s="222"/>
      <c r="U307" s="221"/>
      <c r="V307" s="211"/>
      <c r="W307" s="211"/>
      <c r="X307" s="211"/>
      <c r="Y307" s="211"/>
      <c r="Z307" s="211"/>
      <c r="AA307" s="211"/>
      <c r="AB307" s="211"/>
      <c r="AC307" s="211"/>
      <c r="AD307" s="211"/>
      <c r="AE307" s="211" t="s">
        <v>140</v>
      </c>
      <c r="AF307" s="211">
        <v>0</v>
      </c>
      <c r="AG307" s="211"/>
      <c r="AH307" s="211"/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 x14ac:dyDescent="0.25">
      <c r="A308" s="212"/>
      <c r="B308" s="218"/>
      <c r="C308" s="267" t="s">
        <v>245</v>
      </c>
      <c r="D308" s="227"/>
      <c r="E308" s="231">
        <v>30.421800000000001</v>
      </c>
      <c r="F308" s="233"/>
      <c r="G308" s="233"/>
      <c r="H308" s="233"/>
      <c r="I308" s="233"/>
      <c r="J308" s="233"/>
      <c r="K308" s="233"/>
      <c r="L308" s="233"/>
      <c r="M308" s="233"/>
      <c r="N308" s="221"/>
      <c r="O308" s="221"/>
      <c r="P308" s="221"/>
      <c r="Q308" s="221"/>
      <c r="R308" s="221"/>
      <c r="S308" s="221"/>
      <c r="T308" s="222"/>
      <c r="U308" s="221"/>
      <c r="V308" s="211"/>
      <c r="W308" s="211"/>
      <c r="X308" s="211"/>
      <c r="Y308" s="211"/>
      <c r="Z308" s="211"/>
      <c r="AA308" s="211"/>
      <c r="AB308" s="211"/>
      <c r="AC308" s="211"/>
      <c r="AD308" s="211"/>
      <c r="AE308" s="211" t="s">
        <v>140</v>
      </c>
      <c r="AF308" s="211">
        <v>1</v>
      </c>
      <c r="AG308" s="211"/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5">
      <c r="A309" s="212"/>
      <c r="B309" s="218"/>
      <c r="C309" s="265" t="s">
        <v>453</v>
      </c>
      <c r="D309" s="223"/>
      <c r="E309" s="229">
        <v>35.618000000000002</v>
      </c>
      <c r="F309" s="233"/>
      <c r="G309" s="233"/>
      <c r="H309" s="233"/>
      <c r="I309" s="233"/>
      <c r="J309" s="233"/>
      <c r="K309" s="233"/>
      <c r="L309" s="233"/>
      <c r="M309" s="233"/>
      <c r="N309" s="221"/>
      <c r="O309" s="221"/>
      <c r="P309" s="221"/>
      <c r="Q309" s="221"/>
      <c r="R309" s="221"/>
      <c r="S309" s="221"/>
      <c r="T309" s="222"/>
      <c r="U309" s="221"/>
      <c r="V309" s="211"/>
      <c r="W309" s="211"/>
      <c r="X309" s="211"/>
      <c r="Y309" s="211"/>
      <c r="Z309" s="211"/>
      <c r="AA309" s="211"/>
      <c r="AB309" s="211"/>
      <c r="AC309" s="211"/>
      <c r="AD309" s="211"/>
      <c r="AE309" s="211" t="s">
        <v>140</v>
      </c>
      <c r="AF309" s="211">
        <v>0</v>
      </c>
      <c r="AG309" s="211"/>
      <c r="AH309" s="211"/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5">
      <c r="A310" s="212"/>
      <c r="B310" s="218"/>
      <c r="C310" s="267" t="s">
        <v>245</v>
      </c>
      <c r="D310" s="227"/>
      <c r="E310" s="231">
        <v>35.618000000000002</v>
      </c>
      <c r="F310" s="233"/>
      <c r="G310" s="233"/>
      <c r="H310" s="233"/>
      <c r="I310" s="233"/>
      <c r="J310" s="233"/>
      <c r="K310" s="233"/>
      <c r="L310" s="233"/>
      <c r="M310" s="233"/>
      <c r="N310" s="221"/>
      <c r="O310" s="221"/>
      <c r="P310" s="221"/>
      <c r="Q310" s="221"/>
      <c r="R310" s="221"/>
      <c r="S310" s="221"/>
      <c r="T310" s="222"/>
      <c r="U310" s="221"/>
      <c r="V310" s="211"/>
      <c r="W310" s="211"/>
      <c r="X310" s="211"/>
      <c r="Y310" s="211"/>
      <c r="Z310" s="211"/>
      <c r="AA310" s="211"/>
      <c r="AB310" s="211"/>
      <c r="AC310" s="211"/>
      <c r="AD310" s="211"/>
      <c r="AE310" s="211" t="s">
        <v>140</v>
      </c>
      <c r="AF310" s="211">
        <v>1</v>
      </c>
      <c r="AG310" s="211"/>
      <c r="AH310" s="211"/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5">
      <c r="A311" s="212"/>
      <c r="B311" s="218"/>
      <c r="C311" s="265" t="s">
        <v>454</v>
      </c>
      <c r="D311" s="223"/>
      <c r="E311" s="229"/>
      <c r="F311" s="233"/>
      <c r="G311" s="233"/>
      <c r="H311" s="233"/>
      <c r="I311" s="233"/>
      <c r="J311" s="233"/>
      <c r="K311" s="233"/>
      <c r="L311" s="233"/>
      <c r="M311" s="233"/>
      <c r="N311" s="221"/>
      <c r="O311" s="221"/>
      <c r="P311" s="221"/>
      <c r="Q311" s="221"/>
      <c r="R311" s="221"/>
      <c r="S311" s="221"/>
      <c r="T311" s="222"/>
      <c r="U311" s="221"/>
      <c r="V311" s="211"/>
      <c r="W311" s="211"/>
      <c r="X311" s="211"/>
      <c r="Y311" s="211"/>
      <c r="Z311" s="211"/>
      <c r="AA311" s="211"/>
      <c r="AB311" s="211"/>
      <c r="AC311" s="211"/>
      <c r="AD311" s="211"/>
      <c r="AE311" s="211" t="s">
        <v>140</v>
      </c>
      <c r="AF311" s="211">
        <v>0</v>
      </c>
      <c r="AG311" s="211"/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 x14ac:dyDescent="0.25">
      <c r="A312" s="212"/>
      <c r="B312" s="218"/>
      <c r="C312" s="265" t="s">
        <v>455</v>
      </c>
      <c r="D312" s="223"/>
      <c r="E312" s="229">
        <v>31.431999999999999</v>
      </c>
      <c r="F312" s="233"/>
      <c r="G312" s="233"/>
      <c r="H312" s="233"/>
      <c r="I312" s="233"/>
      <c r="J312" s="233"/>
      <c r="K312" s="233"/>
      <c r="L312" s="233"/>
      <c r="M312" s="233"/>
      <c r="N312" s="221"/>
      <c r="O312" s="221"/>
      <c r="P312" s="221"/>
      <c r="Q312" s="221"/>
      <c r="R312" s="221"/>
      <c r="S312" s="221"/>
      <c r="T312" s="222"/>
      <c r="U312" s="221"/>
      <c r="V312" s="211"/>
      <c r="W312" s="211"/>
      <c r="X312" s="211"/>
      <c r="Y312" s="211"/>
      <c r="Z312" s="211"/>
      <c r="AA312" s="211"/>
      <c r="AB312" s="211"/>
      <c r="AC312" s="211"/>
      <c r="AD312" s="211"/>
      <c r="AE312" s="211" t="s">
        <v>140</v>
      </c>
      <c r="AF312" s="211">
        <v>0</v>
      </c>
      <c r="AG312" s="211"/>
      <c r="AH312" s="211"/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5">
      <c r="A313" s="212"/>
      <c r="B313" s="218"/>
      <c r="C313" s="267" t="s">
        <v>245</v>
      </c>
      <c r="D313" s="227"/>
      <c r="E313" s="231">
        <v>31.431999999999999</v>
      </c>
      <c r="F313" s="233"/>
      <c r="G313" s="233"/>
      <c r="H313" s="233"/>
      <c r="I313" s="233"/>
      <c r="J313" s="233"/>
      <c r="K313" s="233"/>
      <c r="L313" s="233"/>
      <c r="M313" s="233"/>
      <c r="N313" s="221"/>
      <c r="O313" s="221"/>
      <c r="P313" s="221"/>
      <c r="Q313" s="221"/>
      <c r="R313" s="221"/>
      <c r="S313" s="221"/>
      <c r="T313" s="222"/>
      <c r="U313" s="221"/>
      <c r="V313" s="211"/>
      <c r="W313" s="211"/>
      <c r="X313" s="211"/>
      <c r="Y313" s="211"/>
      <c r="Z313" s="211"/>
      <c r="AA313" s="211"/>
      <c r="AB313" s="211"/>
      <c r="AC313" s="211"/>
      <c r="AD313" s="211"/>
      <c r="AE313" s="211" t="s">
        <v>140</v>
      </c>
      <c r="AF313" s="211">
        <v>1</v>
      </c>
      <c r="AG313" s="211"/>
      <c r="AH313" s="211"/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5">
      <c r="A314" s="212"/>
      <c r="B314" s="218"/>
      <c r="C314" s="265" t="s">
        <v>456</v>
      </c>
      <c r="D314" s="223"/>
      <c r="E314" s="229">
        <v>27.401599999999998</v>
      </c>
      <c r="F314" s="233"/>
      <c r="G314" s="233"/>
      <c r="H314" s="233"/>
      <c r="I314" s="233"/>
      <c r="J314" s="233"/>
      <c r="K314" s="233"/>
      <c r="L314" s="233"/>
      <c r="M314" s="233"/>
      <c r="N314" s="221"/>
      <c r="O314" s="221"/>
      <c r="P314" s="221"/>
      <c r="Q314" s="221"/>
      <c r="R314" s="221"/>
      <c r="S314" s="221"/>
      <c r="T314" s="222"/>
      <c r="U314" s="221"/>
      <c r="V314" s="211"/>
      <c r="W314" s="211"/>
      <c r="X314" s="211"/>
      <c r="Y314" s="211"/>
      <c r="Z314" s="211"/>
      <c r="AA314" s="211"/>
      <c r="AB314" s="211"/>
      <c r="AC314" s="211"/>
      <c r="AD314" s="211"/>
      <c r="AE314" s="211" t="s">
        <v>140</v>
      </c>
      <c r="AF314" s="211">
        <v>0</v>
      </c>
      <c r="AG314" s="211"/>
      <c r="AH314" s="211"/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5">
      <c r="A315" s="212"/>
      <c r="B315" s="218"/>
      <c r="C315" s="267" t="s">
        <v>245</v>
      </c>
      <c r="D315" s="227"/>
      <c r="E315" s="231">
        <v>27.401599999999998</v>
      </c>
      <c r="F315" s="233"/>
      <c r="G315" s="233"/>
      <c r="H315" s="233"/>
      <c r="I315" s="233"/>
      <c r="J315" s="233"/>
      <c r="K315" s="233"/>
      <c r="L315" s="233"/>
      <c r="M315" s="233"/>
      <c r="N315" s="221"/>
      <c r="O315" s="221"/>
      <c r="P315" s="221"/>
      <c r="Q315" s="221"/>
      <c r="R315" s="221"/>
      <c r="S315" s="221"/>
      <c r="T315" s="222"/>
      <c r="U315" s="221"/>
      <c r="V315" s="211"/>
      <c r="W315" s="211"/>
      <c r="X315" s="211"/>
      <c r="Y315" s="211"/>
      <c r="Z315" s="211"/>
      <c r="AA315" s="211"/>
      <c r="AB315" s="211"/>
      <c r="AC315" s="211"/>
      <c r="AD315" s="211"/>
      <c r="AE315" s="211" t="s">
        <v>140</v>
      </c>
      <c r="AF315" s="211">
        <v>1</v>
      </c>
      <c r="AG315" s="211"/>
      <c r="AH315" s="211"/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5">
      <c r="A316" s="212"/>
      <c r="B316" s="218"/>
      <c r="C316" s="265" t="s">
        <v>457</v>
      </c>
      <c r="D316" s="223"/>
      <c r="E316" s="229">
        <v>15.8668</v>
      </c>
      <c r="F316" s="233"/>
      <c r="G316" s="233"/>
      <c r="H316" s="233"/>
      <c r="I316" s="233"/>
      <c r="J316" s="233"/>
      <c r="K316" s="233"/>
      <c r="L316" s="233"/>
      <c r="M316" s="233"/>
      <c r="N316" s="221"/>
      <c r="O316" s="221"/>
      <c r="P316" s="221"/>
      <c r="Q316" s="221"/>
      <c r="R316" s="221"/>
      <c r="S316" s="221"/>
      <c r="T316" s="222"/>
      <c r="U316" s="221"/>
      <c r="V316" s="211"/>
      <c r="W316" s="211"/>
      <c r="X316" s="211"/>
      <c r="Y316" s="211"/>
      <c r="Z316" s="211"/>
      <c r="AA316" s="211"/>
      <c r="AB316" s="211"/>
      <c r="AC316" s="211"/>
      <c r="AD316" s="211"/>
      <c r="AE316" s="211" t="s">
        <v>140</v>
      </c>
      <c r="AF316" s="211">
        <v>0</v>
      </c>
      <c r="AG316" s="211"/>
      <c r="AH316" s="211"/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5">
      <c r="A317" s="212"/>
      <c r="B317" s="218"/>
      <c r="C317" s="267" t="s">
        <v>245</v>
      </c>
      <c r="D317" s="227"/>
      <c r="E317" s="231">
        <v>15.8668</v>
      </c>
      <c r="F317" s="233"/>
      <c r="G317" s="233"/>
      <c r="H317" s="233"/>
      <c r="I317" s="233"/>
      <c r="J317" s="233"/>
      <c r="K317" s="233"/>
      <c r="L317" s="233"/>
      <c r="M317" s="233"/>
      <c r="N317" s="221"/>
      <c r="O317" s="221"/>
      <c r="P317" s="221"/>
      <c r="Q317" s="221"/>
      <c r="R317" s="221"/>
      <c r="S317" s="221"/>
      <c r="T317" s="222"/>
      <c r="U317" s="221"/>
      <c r="V317" s="211"/>
      <c r="W317" s="211"/>
      <c r="X317" s="211"/>
      <c r="Y317" s="211"/>
      <c r="Z317" s="211"/>
      <c r="AA317" s="211"/>
      <c r="AB317" s="211"/>
      <c r="AC317" s="211"/>
      <c r="AD317" s="211"/>
      <c r="AE317" s="211" t="s">
        <v>140</v>
      </c>
      <c r="AF317" s="211">
        <v>1</v>
      </c>
      <c r="AG317" s="211"/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 x14ac:dyDescent="0.25">
      <c r="A318" s="212"/>
      <c r="B318" s="218"/>
      <c r="C318" s="265" t="s">
        <v>390</v>
      </c>
      <c r="D318" s="223"/>
      <c r="E318" s="229"/>
      <c r="F318" s="233"/>
      <c r="G318" s="233"/>
      <c r="H318" s="233"/>
      <c r="I318" s="233"/>
      <c r="J318" s="233"/>
      <c r="K318" s="233"/>
      <c r="L318" s="233"/>
      <c r="M318" s="233"/>
      <c r="N318" s="221"/>
      <c r="O318" s="221"/>
      <c r="P318" s="221"/>
      <c r="Q318" s="221"/>
      <c r="R318" s="221"/>
      <c r="S318" s="221"/>
      <c r="T318" s="222"/>
      <c r="U318" s="221"/>
      <c r="V318" s="211"/>
      <c r="W318" s="211"/>
      <c r="X318" s="211"/>
      <c r="Y318" s="211"/>
      <c r="Z318" s="211"/>
      <c r="AA318" s="211"/>
      <c r="AB318" s="211"/>
      <c r="AC318" s="211"/>
      <c r="AD318" s="211"/>
      <c r="AE318" s="211" t="s">
        <v>140</v>
      </c>
      <c r="AF318" s="211">
        <v>0</v>
      </c>
      <c r="AG318" s="211"/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5">
      <c r="A319" s="212"/>
      <c r="B319" s="218"/>
      <c r="C319" s="265" t="s">
        <v>391</v>
      </c>
      <c r="D319" s="223"/>
      <c r="E319" s="229"/>
      <c r="F319" s="233"/>
      <c r="G319" s="233"/>
      <c r="H319" s="233"/>
      <c r="I319" s="233"/>
      <c r="J319" s="233"/>
      <c r="K319" s="233"/>
      <c r="L319" s="233"/>
      <c r="M319" s="233"/>
      <c r="N319" s="221"/>
      <c r="O319" s="221"/>
      <c r="P319" s="221"/>
      <c r="Q319" s="221"/>
      <c r="R319" s="221"/>
      <c r="S319" s="221"/>
      <c r="T319" s="222"/>
      <c r="U319" s="221"/>
      <c r="V319" s="211"/>
      <c r="W319" s="211"/>
      <c r="X319" s="211"/>
      <c r="Y319" s="211"/>
      <c r="Z319" s="211"/>
      <c r="AA319" s="211"/>
      <c r="AB319" s="211"/>
      <c r="AC319" s="211"/>
      <c r="AD319" s="211"/>
      <c r="AE319" s="211" t="s">
        <v>140</v>
      </c>
      <c r="AF319" s="211">
        <v>0</v>
      </c>
      <c r="AG319" s="211"/>
      <c r="AH319" s="211"/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 x14ac:dyDescent="0.25">
      <c r="A320" s="212"/>
      <c r="B320" s="218"/>
      <c r="C320" s="265" t="s">
        <v>392</v>
      </c>
      <c r="D320" s="223"/>
      <c r="E320" s="229">
        <v>58.277000000000001</v>
      </c>
      <c r="F320" s="233"/>
      <c r="G320" s="233"/>
      <c r="H320" s="233"/>
      <c r="I320" s="233"/>
      <c r="J320" s="233"/>
      <c r="K320" s="233"/>
      <c r="L320" s="233"/>
      <c r="M320" s="233"/>
      <c r="N320" s="221"/>
      <c r="O320" s="221"/>
      <c r="P320" s="221"/>
      <c r="Q320" s="221"/>
      <c r="R320" s="221"/>
      <c r="S320" s="221"/>
      <c r="T320" s="222"/>
      <c r="U320" s="221"/>
      <c r="V320" s="211"/>
      <c r="W320" s="211"/>
      <c r="X320" s="211"/>
      <c r="Y320" s="211"/>
      <c r="Z320" s="211"/>
      <c r="AA320" s="211"/>
      <c r="AB320" s="211"/>
      <c r="AC320" s="211"/>
      <c r="AD320" s="211"/>
      <c r="AE320" s="211" t="s">
        <v>140</v>
      </c>
      <c r="AF320" s="211">
        <v>0</v>
      </c>
      <c r="AG320" s="211"/>
      <c r="AH320" s="211"/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5">
      <c r="A321" s="212"/>
      <c r="B321" s="218"/>
      <c r="C321" s="265" t="s">
        <v>393</v>
      </c>
      <c r="D321" s="223"/>
      <c r="E321" s="229">
        <v>106.22</v>
      </c>
      <c r="F321" s="233"/>
      <c r="G321" s="233"/>
      <c r="H321" s="233"/>
      <c r="I321" s="233"/>
      <c r="J321" s="233"/>
      <c r="K321" s="233"/>
      <c r="L321" s="233"/>
      <c r="M321" s="233"/>
      <c r="N321" s="221"/>
      <c r="O321" s="221"/>
      <c r="P321" s="221"/>
      <c r="Q321" s="221"/>
      <c r="R321" s="221"/>
      <c r="S321" s="221"/>
      <c r="T321" s="222"/>
      <c r="U321" s="221"/>
      <c r="V321" s="211"/>
      <c r="W321" s="211"/>
      <c r="X321" s="211"/>
      <c r="Y321" s="211"/>
      <c r="Z321" s="211"/>
      <c r="AA321" s="211"/>
      <c r="AB321" s="211"/>
      <c r="AC321" s="211"/>
      <c r="AD321" s="211"/>
      <c r="AE321" s="211" t="s">
        <v>140</v>
      </c>
      <c r="AF321" s="211">
        <v>0</v>
      </c>
      <c r="AG321" s="211"/>
      <c r="AH321" s="211"/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 x14ac:dyDescent="0.25">
      <c r="A322" s="212"/>
      <c r="B322" s="218"/>
      <c r="C322" s="267" t="s">
        <v>245</v>
      </c>
      <c r="D322" s="227"/>
      <c r="E322" s="231">
        <v>164.49700000000001</v>
      </c>
      <c r="F322" s="233"/>
      <c r="G322" s="233"/>
      <c r="H322" s="233"/>
      <c r="I322" s="233"/>
      <c r="J322" s="233"/>
      <c r="K322" s="233"/>
      <c r="L322" s="233"/>
      <c r="M322" s="233"/>
      <c r="N322" s="221"/>
      <c r="O322" s="221"/>
      <c r="P322" s="221"/>
      <c r="Q322" s="221"/>
      <c r="R322" s="221"/>
      <c r="S322" s="221"/>
      <c r="T322" s="222"/>
      <c r="U322" s="221"/>
      <c r="V322" s="211"/>
      <c r="W322" s="211"/>
      <c r="X322" s="211"/>
      <c r="Y322" s="211"/>
      <c r="Z322" s="211"/>
      <c r="AA322" s="211"/>
      <c r="AB322" s="211"/>
      <c r="AC322" s="211"/>
      <c r="AD322" s="211"/>
      <c r="AE322" s="211" t="s">
        <v>140</v>
      </c>
      <c r="AF322" s="211">
        <v>1</v>
      </c>
      <c r="AG322" s="211"/>
      <c r="AH322" s="211"/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5">
      <c r="A323" s="212">
        <v>78</v>
      </c>
      <c r="B323" s="218" t="s">
        <v>458</v>
      </c>
      <c r="C323" s="264" t="s">
        <v>459</v>
      </c>
      <c r="D323" s="220" t="s">
        <v>216</v>
      </c>
      <c r="E323" s="228">
        <v>437.52</v>
      </c>
      <c r="F323" s="232">
        <f>H323+J323</f>
        <v>0</v>
      </c>
      <c r="G323" s="233">
        <f>ROUND(E323*F323,2)</f>
        <v>0</v>
      </c>
      <c r="H323" s="233"/>
      <c r="I323" s="233">
        <f>ROUND(E323*H323,2)</f>
        <v>0</v>
      </c>
      <c r="J323" s="233"/>
      <c r="K323" s="233">
        <f>ROUND(E323*J323,2)</f>
        <v>0</v>
      </c>
      <c r="L323" s="233">
        <v>21</v>
      </c>
      <c r="M323" s="233">
        <f>G323*(1+L323/100)</f>
        <v>0</v>
      </c>
      <c r="N323" s="221">
        <v>1.1299999999999999E-2</v>
      </c>
      <c r="O323" s="221">
        <f>ROUND(E323*N323,5)</f>
        <v>4.9439799999999998</v>
      </c>
      <c r="P323" s="221">
        <v>0</v>
      </c>
      <c r="Q323" s="221">
        <f>ROUND(E323*P323,5)</f>
        <v>0</v>
      </c>
      <c r="R323" s="221"/>
      <c r="S323" s="221"/>
      <c r="T323" s="222">
        <v>0</v>
      </c>
      <c r="U323" s="221">
        <f>ROUND(E323*T323,2)</f>
        <v>0</v>
      </c>
      <c r="V323" s="211"/>
      <c r="W323" s="211"/>
      <c r="X323" s="211"/>
      <c r="Y323" s="211"/>
      <c r="Z323" s="211"/>
      <c r="AA323" s="211"/>
      <c r="AB323" s="211"/>
      <c r="AC323" s="211"/>
      <c r="AD323" s="211"/>
      <c r="AE323" s="211" t="s">
        <v>310</v>
      </c>
      <c r="AF323" s="211"/>
      <c r="AG323" s="211"/>
      <c r="AH323" s="211"/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5">
      <c r="A324" s="212"/>
      <c r="B324" s="218"/>
      <c r="C324" s="265" t="s">
        <v>432</v>
      </c>
      <c r="D324" s="223"/>
      <c r="E324" s="229"/>
      <c r="F324" s="233"/>
      <c r="G324" s="233"/>
      <c r="H324" s="233"/>
      <c r="I324" s="233"/>
      <c r="J324" s="233"/>
      <c r="K324" s="233"/>
      <c r="L324" s="233"/>
      <c r="M324" s="233"/>
      <c r="N324" s="221"/>
      <c r="O324" s="221"/>
      <c r="P324" s="221"/>
      <c r="Q324" s="221"/>
      <c r="R324" s="221"/>
      <c r="S324" s="221"/>
      <c r="T324" s="222"/>
      <c r="U324" s="221"/>
      <c r="V324" s="211"/>
      <c r="W324" s="211"/>
      <c r="X324" s="211"/>
      <c r="Y324" s="211"/>
      <c r="Z324" s="211"/>
      <c r="AA324" s="211"/>
      <c r="AB324" s="211"/>
      <c r="AC324" s="211"/>
      <c r="AD324" s="211"/>
      <c r="AE324" s="211" t="s">
        <v>140</v>
      </c>
      <c r="AF324" s="211">
        <v>0</v>
      </c>
      <c r="AG324" s="211"/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5">
      <c r="A325" s="212"/>
      <c r="B325" s="218"/>
      <c r="C325" s="265" t="s">
        <v>460</v>
      </c>
      <c r="D325" s="223"/>
      <c r="E325" s="229">
        <v>437.52</v>
      </c>
      <c r="F325" s="233"/>
      <c r="G325" s="233"/>
      <c r="H325" s="233"/>
      <c r="I325" s="233"/>
      <c r="J325" s="233"/>
      <c r="K325" s="233"/>
      <c r="L325" s="233"/>
      <c r="M325" s="233"/>
      <c r="N325" s="221"/>
      <c r="O325" s="221"/>
      <c r="P325" s="221"/>
      <c r="Q325" s="221"/>
      <c r="R325" s="221"/>
      <c r="S325" s="221"/>
      <c r="T325" s="222"/>
      <c r="U325" s="221"/>
      <c r="V325" s="211"/>
      <c r="W325" s="211"/>
      <c r="X325" s="211"/>
      <c r="Y325" s="211"/>
      <c r="Z325" s="211"/>
      <c r="AA325" s="211"/>
      <c r="AB325" s="211"/>
      <c r="AC325" s="211"/>
      <c r="AD325" s="211"/>
      <c r="AE325" s="211" t="s">
        <v>140</v>
      </c>
      <c r="AF325" s="211">
        <v>0</v>
      </c>
      <c r="AG325" s="211"/>
      <c r="AH325" s="211"/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ht="20.399999999999999" outlineLevel="1" x14ac:dyDescent="0.25">
      <c r="A326" s="212">
        <v>79</v>
      </c>
      <c r="B326" s="218" t="s">
        <v>461</v>
      </c>
      <c r="C326" s="264" t="s">
        <v>462</v>
      </c>
      <c r="D326" s="220" t="s">
        <v>216</v>
      </c>
      <c r="E326" s="228">
        <v>56.012500000000003</v>
      </c>
      <c r="F326" s="232">
        <f>H326+J326</f>
        <v>0</v>
      </c>
      <c r="G326" s="233">
        <f>ROUND(E326*F326,2)</f>
        <v>0</v>
      </c>
      <c r="H326" s="233"/>
      <c r="I326" s="233">
        <f>ROUND(E326*H326,2)</f>
        <v>0</v>
      </c>
      <c r="J326" s="233"/>
      <c r="K326" s="233">
        <f>ROUND(E326*J326,2)</f>
        <v>0</v>
      </c>
      <c r="L326" s="233">
        <v>21</v>
      </c>
      <c r="M326" s="233">
        <f>G326*(1+L326/100)</f>
        <v>0</v>
      </c>
      <c r="N326" s="221">
        <v>8.0000000000000007E-5</v>
      </c>
      <c r="O326" s="221">
        <f>ROUND(E326*N326,5)</f>
        <v>4.4799999999999996E-3</v>
      </c>
      <c r="P326" s="221">
        <v>0</v>
      </c>
      <c r="Q326" s="221">
        <f>ROUND(E326*P326,5)</f>
        <v>0</v>
      </c>
      <c r="R326" s="221"/>
      <c r="S326" s="221"/>
      <c r="T326" s="222">
        <v>0.29830000000000001</v>
      </c>
      <c r="U326" s="221">
        <f>ROUND(E326*T326,2)</f>
        <v>16.71</v>
      </c>
      <c r="V326" s="211"/>
      <c r="W326" s="211"/>
      <c r="X326" s="211"/>
      <c r="Y326" s="211"/>
      <c r="Z326" s="211"/>
      <c r="AA326" s="211"/>
      <c r="AB326" s="211"/>
      <c r="AC326" s="211"/>
      <c r="AD326" s="211"/>
      <c r="AE326" s="211" t="s">
        <v>138</v>
      </c>
      <c r="AF326" s="211"/>
      <c r="AG326" s="211"/>
      <c r="AH326" s="211"/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5">
      <c r="A327" s="212"/>
      <c r="B327" s="218"/>
      <c r="C327" s="265" t="s">
        <v>463</v>
      </c>
      <c r="D327" s="223"/>
      <c r="E327" s="229"/>
      <c r="F327" s="233"/>
      <c r="G327" s="233"/>
      <c r="H327" s="233"/>
      <c r="I327" s="233"/>
      <c r="J327" s="233"/>
      <c r="K327" s="233"/>
      <c r="L327" s="233"/>
      <c r="M327" s="233"/>
      <c r="N327" s="221"/>
      <c r="O327" s="221"/>
      <c r="P327" s="221"/>
      <c r="Q327" s="221"/>
      <c r="R327" s="221"/>
      <c r="S327" s="221"/>
      <c r="T327" s="222"/>
      <c r="U327" s="221"/>
      <c r="V327" s="211"/>
      <c r="W327" s="211"/>
      <c r="X327" s="211"/>
      <c r="Y327" s="211"/>
      <c r="Z327" s="211"/>
      <c r="AA327" s="211"/>
      <c r="AB327" s="211"/>
      <c r="AC327" s="211"/>
      <c r="AD327" s="211"/>
      <c r="AE327" s="211" t="s">
        <v>140</v>
      </c>
      <c r="AF327" s="211">
        <v>0</v>
      </c>
      <c r="AG327" s="211"/>
      <c r="AH327" s="211"/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 x14ac:dyDescent="0.25">
      <c r="A328" s="212"/>
      <c r="B328" s="218"/>
      <c r="C328" s="265" t="s">
        <v>363</v>
      </c>
      <c r="D328" s="223"/>
      <c r="E328" s="229">
        <v>44.377499999999998</v>
      </c>
      <c r="F328" s="233"/>
      <c r="G328" s="233"/>
      <c r="H328" s="233"/>
      <c r="I328" s="233"/>
      <c r="J328" s="233"/>
      <c r="K328" s="233"/>
      <c r="L328" s="233"/>
      <c r="M328" s="233"/>
      <c r="N328" s="221"/>
      <c r="O328" s="221"/>
      <c r="P328" s="221"/>
      <c r="Q328" s="221"/>
      <c r="R328" s="221"/>
      <c r="S328" s="221"/>
      <c r="T328" s="222"/>
      <c r="U328" s="221"/>
      <c r="V328" s="211"/>
      <c r="W328" s="211"/>
      <c r="X328" s="211"/>
      <c r="Y328" s="211"/>
      <c r="Z328" s="211"/>
      <c r="AA328" s="211"/>
      <c r="AB328" s="211"/>
      <c r="AC328" s="211"/>
      <c r="AD328" s="211"/>
      <c r="AE328" s="211" t="s">
        <v>140</v>
      </c>
      <c r="AF328" s="211">
        <v>0</v>
      </c>
      <c r="AG328" s="211"/>
      <c r="AH328" s="211"/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5">
      <c r="A329" s="212"/>
      <c r="B329" s="218"/>
      <c r="C329" s="265" t="s">
        <v>364</v>
      </c>
      <c r="D329" s="223"/>
      <c r="E329" s="229">
        <v>11.635</v>
      </c>
      <c r="F329" s="233"/>
      <c r="G329" s="233"/>
      <c r="H329" s="233"/>
      <c r="I329" s="233"/>
      <c r="J329" s="233"/>
      <c r="K329" s="233"/>
      <c r="L329" s="233"/>
      <c r="M329" s="233"/>
      <c r="N329" s="221"/>
      <c r="O329" s="221"/>
      <c r="P329" s="221"/>
      <c r="Q329" s="221"/>
      <c r="R329" s="221"/>
      <c r="S329" s="221"/>
      <c r="T329" s="222"/>
      <c r="U329" s="221"/>
      <c r="V329" s="211"/>
      <c r="W329" s="211"/>
      <c r="X329" s="211"/>
      <c r="Y329" s="211"/>
      <c r="Z329" s="211"/>
      <c r="AA329" s="211"/>
      <c r="AB329" s="211"/>
      <c r="AC329" s="211"/>
      <c r="AD329" s="211"/>
      <c r="AE329" s="211" t="s">
        <v>140</v>
      </c>
      <c r="AF329" s="211">
        <v>0</v>
      </c>
      <c r="AG329" s="211"/>
      <c r="AH329" s="211"/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 x14ac:dyDescent="0.25">
      <c r="A330" s="212">
        <v>80</v>
      </c>
      <c r="B330" s="218" t="s">
        <v>464</v>
      </c>
      <c r="C330" s="264" t="s">
        <v>465</v>
      </c>
      <c r="D330" s="220" t="s">
        <v>216</v>
      </c>
      <c r="E330" s="228">
        <v>69.3</v>
      </c>
      <c r="F330" s="232">
        <f>H330+J330</f>
        <v>0</v>
      </c>
      <c r="G330" s="233">
        <f>ROUND(E330*F330,2)</f>
        <v>0</v>
      </c>
      <c r="H330" s="233"/>
      <c r="I330" s="233">
        <f>ROUND(E330*H330,2)</f>
        <v>0</v>
      </c>
      <c r="J330" s="233"/>
      <c r="K330" s="233">
        <f>ROUND(E330*J330,2)</f>
        <v>0</v>
      </c>
      <c r="L330" s="233">
        <v>21</v>
      </c>
      <c r="M330" s="233">
        <f>G330*(1+L330/100)</f>
        <v>0</v>
      </c>
      <c r="N330" s="221">
        <v>0</v>
      </c>
      <c r="O330" s="221">
        <f>ROUND(E330*N330,5)</f>
        <v>0</v>
      </c>
      <c r="P330" s="221">
        <v>0</v>
      </c>
      <c r="Q330" s="221">
        <f>ROUND(E330*P330,5)</f>
        <v>0</v>
      </c>
      <c r="R330" s="221"/>
      <c r="S330" s="221"/>
      <c r="T330" s="222">
        <v>0.11</v>
      </c>
      <c r="U330" s="221">
        <f>ROUND(E330*T330,2)</f>
        <v>7.62</v>
      </c>
      <c r="V330" s="211"/>
      <c r="W330" s="211"/>
      <c r="X330" s="211"/>
      <c r="Y330" s="211"/>
      <c r="Z330" s="211"/>
      <c r="AA330" s="211"/>
      <c r="AB330" s="211"/>
      <c r="AC330" s="211"/>
      <c r="AD330" s="211"/>
      <c r="AE330" s="211" t="s">
        <v>138</v>
      </c>
      <c r="AF330" s="211"/>
      <c r="AG330" s="211"/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5">
      <c r="A331" s="212"/>
      <c r="B331" s="218"/>
      <c r="C331" s="265" t="s">
        <v>466</v>
      </c>
      <c r="D331" s="223"/>
      <c r="E331" s="229">
        <v>69.3</v>
      </c>
      <c r="F331" s="233"/>
      <c r="G331" s="233"/>
      <c r="H331" s="233"/>
      <c r="I331" s="233"/>
      <c r="J331" s="233"/>
      <c r="K331" s="233"/>
      <c r="L331" s="233"/>
      <c r="M331" s="233"/>
      <c r="N331" s="221"/>
      <c r="O331" s="221"/>
      <c r="P331" s="221"/>
      <c r="Q331" s="221"/>
      <c r="R331" s="221"/>
      <c r="S331" s="221"/>
      <c r="T331" s="222"/>
      <c r="U331" s="221"/>
      <c r="V331" s="211"/>
      <c r="W331" s="211"/>
      <c r="X331" s="211"/>
      <c r="Y331" s="211"/>
      <c r="Z331" s="211"/>
      <c r="AA331" s="211"/>
      <c r="AB331" s="211"/>
      <c r="AC331" s="211"/>
      <c r="AD331" s="211"/>
      <c r="AE331" s="211" t="s">
        <v>140</v>
      </c>
      <c r="AF331" s="211">
        <v>0</v>
      </c>
      <c r="AG331" s="211"/>
      <c r="AH331" s="211"/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 x14ac:dyDescent="0.25">
      <c r="A332" s="212"/>
      <c r="B332" s="218"/>
      <c r="C332" s="267" t="s">
        <v>245</v>
      </c>
      <c r="D332" s="227"/>
      <c r="E332" s="231">
        <v>69.3</v>
      </c>
      <c r="F332" s="233"/>
      <c r="G332" s="233"/>
      <c r="H332" s="233"/>
      <c r="I332" s="233"/>
      <c r="J332" s="233"/>
      <c r="K332" s="233"/>
      <c r="L332" s="233"/>
      <c r="M332" s="233"/>
      <c r="N332" s="221"/>
      <c r="O332" s="221"/>
      <c r="P332" s="221"/>
      <c r="Q332" s="221"/>
      <c r="R332" s="221"/>
      <c r="S332" s="221"/>
      <c r="T332" s="222"/>
      <c r="U332" s="221"/>
      <c r="V332" s="211"/>
      <c r="W332" s="211"/>
      <c r="X332" s="211"/>
      <c r="Y332" s="211"/>
      <c r="Z332" s="211"/>
      <c r="AA332" s="211"/>
      <c r="AB332" s="211"/>
      <c r="AC332" s="211"/>
      <c r="AD332" s="211"/>
      <c r="AE332" s="211" t="s">
        <v>140</v>
      </c>
      <c r="AF332" s="211">
        <v>1</v>
      </c>
      <c r="AG332" s="211"/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5">
      <c r="A333" s="212">
        <v>81</v>
      </c>
      <c r="B333" s="218" t="s">
        <v>467</v>
      </c>
      <c r="C333" s="264" t="s">
        <v>468</v>
      </c>
      <c r="D333" s="220" t="s">
        <v>193</v>
      </c>
      <c r="E333" s="228">
        <v>0.86624999999999996</v>
      </c>
      <c r="F333" s="232">
        <f>H333+J333</f>
        <v>0</v>
      </c>
      <c r="G333" s="233">
        <f>ROUND(E333*F333,2)</f>
        <v>0</v>
      </c>
      <c r="H333" s="233"/>
      <c r="I333" s="233">
        <f>ROUND(E333*H333,2)</f>
        <v>0</v>
      </c>
      <c r="J333" s="233"/>
      <c r="K333" s="233">
        <f>ROUND(E333*J333,2)</f>
        <v>0</v>
      </c>
      <c r="L333" s="233">
        <v>21</v>
      </c>
      <c r="M333" s="233">
        <f>G333*(1+L333/100)</f>
        <v>0</v>
      </c>
      <c r="N333" s="221">
        <v>0.55000000000000004</v>
      </c>
      <c r="O333" s="221">
        <f>ROUND(E333*N333,5)</f>
        <v>0.47643999999999997</v>
      </c>
      <c r="P333" s="221">
        <v>0</v>
      </c>
      <c r="Q333" s="221">
        <f>ROUND(E333*P333,5)</f>
        <v>0</v>
      </c>
      <c r="R333" s="221"/>
      <c r="S333" s="221"/>
      <c r="T333" s="222">
        <v>0</v>
      </c>
      <c r="U333" s="221">
        <f>ROUND(E333*T333,2)</f>
        <v>0</v>
      </c>
      <c r="V333" s="211"/>
      <c r="W333" s="211"/>
      <c r="X333" s="211"/>
      <c r="Y333" s="211"/>
      <c r="Z333" s="211"/>
      <c r="AA333" s="211"/>
      <c r="AB333" s="211"/>
      <c r="AC333" s="211"/>
      <c r="AD333" s="211"/>
      <c r="AE333" s="211" t="s">
        <v>310</v>
      </c>
      <c r="AF333" s="211"/>
      <c r="AG333" s="211"/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1" x14ac:dyDescent="0.25">
      <c r="A334" s="212"/>
      <c r="B334" s="218"/>
      <c r="C334" s="265" t="s">
        <v>469</v>
      </c>
      <c r="D334" s="223"/>
      <c r="E334" s="229"/>
      <c r="F334" s="233"/>
      <c r="G334" s="233"/>
      <c r="H334" s="233"/>
      <c r="I334" s="233"/>
      <c r="J334" s="233"/>
      <c r="K334" s="233"/>
      <c r="L334" s="233"/>
      <c r="M334" s="233"/>
      <c r="N334" s="221"/>
      <c r="O334" s="221"/>
      <c r="P334" s="221"/>
      <c r="Q334" s="221"/>
      <c r="R334" s="221"/>
      <c r="S334" s="221"/>
      <c r="T334" s="222"/>
      <c r="U334" s="221"/>
      <c r="V334" s="211"/>
      <c r="W334" s="211"/>
      <c r="X334" s="211"/>
      <c r="Y334" s="211"/>
      <c r="Z334" s="211"/>
      <c r="AA334" s="211"/>
      <c r="AB334" s="211"/>
      <c r="AC334" s="211"/>
      <c r="AD334" s="211"/>
      <c r="AE334" s="211" t="s">
        <v>140</v>
      </c>
      <c r="AF334" s="211">
        <v>0</v>
      </c>
      <c r="AG334" s="211"/>
      <c r="AH334" s="211"/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5">
      <c r="A335" s="212"/>
      <c r="B335" s="218"/>
      <c r="C335" s="265" t="s">
        <v>470</v>
      </c>
      <c r="D335" s="223"/>
      <c r="E335" s="229">
        <v>0.86624999999999996</v>
      </c>
      <c r="F335" s="233"/>
      <c r="G335" s="233"/>
      <c r="H335" s="233"/>
      <c r="I335" s="233"/>
      <c r="J335" s="233"/>
      <c r="K335" s="233"/>
      <c r="L335" s="233"/>
      <c r="M335" s="233"/>
      <c r="N335" s="221"/>
      <c r="O335" s="221"/>
      <c r="P335" s="221"/>
      <c r="Q335" s="221"/>
      <c r="R335" s="221"/>
      <c r="S335" s="221"/>
      <c r="T335" s="222"/>
      <c r="U335" s="221"/>
      <c r="V335" s="211"/>
      <c r="W335" s="211"/>
      <c r="X335" s="211"/>
      <c r="Y335" s="211"/>
      <c r="Z335" s="211"/>
      <c r="AA335" s="211"/>
      <c r="AB335" s="211"/>
      <c r="AC335" s="211"/>
      <c r="AD335" s="211"/>
      <c r="AE335" s="211" t="s">
        <v>140</v>
      </c>
      <c r="AF335" s="211">
        <v>0</v>
      </c>
      <c r="AG335" s="211"/>
      <c r="AH335" s="211"/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 x14ac:dyDescent="0.25">
      <c r="A336" s="212"/>
      <c r="B336" s="218"/>
      <c r="C336" s="267" t="s">
        <v>245</v>
      </c>
      <c r="D336" s="227"/>
      <c r="E336" s="231">
        <v>0.86624999999999996</v>
      </c>
      <c r="F336" s="233"/>
      <c r="G336" s="233"/>
      <c r="H336" s="233"/>
      <c r="I336" s="233"/>
      <c r="J336" s="233"/>
      <c r="K336" s="233"/>
      <c r="L336" s="233"/>
      <c r="M336" s="233"/>
      <c r="N336" s="221"/>
      <c r="O336" s="221"/>
      <c r="P336" s="221"/>
      <c r="Q336" s="221"/>
      <c r="R336" s="221"/>
      <c r="S336" s="221"/>
      <c r="T336" s="222"/>
      <c r="U336" s="221"/>
      <c r="V336" s="211"/>
      <c r="W336" s="211"/>
      <c r="X336" s="211"/>
      <c r="Y336" s="211"/>
      <c r="Z336" s="211"/>
      <c r="AA336" s="211"/>
      <c r="AB336" s="211"/>
      <c r="AC336" s="211"/>
      <c r="AD336" s="211"/>
      <c r="AE336" s="211" t="s">
        <v>140</v>
      </c>
      <c r="AF336" s="211">
        <v>1</v>
      </c>
      <c r="AG336" s="211"/>
      <c r="AH336" s="211"/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ht="20.399999999999999" outlineLevel="1" x14ac:dyDescent="0.25">
      <c r="A337" s="212">
        <v>82</v>
      </c>
      <c r="B337" s="218" t="s">
        <v>471</v>
      </c>
      <c r="C337" s="264" t="s">
        <v>472</v>
      </c>
      <c r="D337" s="220" t="s">
        <v>216</v>
      </c>
      <c r="E337" s="228">
        <v>69.3</v>
      </c>
      <c r="F337" s="232">
        <f>H337+J337</f>
        <v>0</v>
      </c>
      <c r="G337" s="233">
        <f>ROUND(E337*F337,2)</f>
        <v>0</v>
      </c>
      <c r="H337" s="233"/>
      <c r="I337" s="233">
        <f>ROUND(E337*H337,2)</f>
        <v>0</v>
      </c>
      <c r="J337" s="233"/>
      <c r="K337" s="233">
        <f>ROUND(E337*J337,2)</f>
        <v>0</v>
      </c>
      <c r="L337" s="233">
        <v>21</v>
      </c>
      <c r="M337" s="233">
        <f>G337*(1+L337/100)</f>
        <v>0</v>
      </c>
      <c r="N337" s="221">
        <v>1.6800000000000001E-3</v>
      </c>
      <c r="O337" s="221">
        <f>ROUND(E337*N337,5)</f>
        <v>0.11642</v>
      </c>
      <c r="P337" s="221">
        <v>0</v>
      </c>
      <c r="Q337" s="221">
        <f>ROUND(E337*P337,5)</f>
        <v>0</v>
      </c>
      <c r="R337" s="221"/>
      <c r="S337" s="221"/>
      <c r="T337" s="222">
        <v>0.75582000000000005</v>
      </c>
      <c r="U337" s="221">
        <f>ROUND(E337*T337,2)</f>
        <v>52.38</v>
      </c>
      <c r="V337" s="211"/>
      <c r="W337" s="211"/>
      <c r="X337" s="211"/>
      <c r="Y337" s="211"/>
      <c r="Z337" s="211"/>
      <c r="AA337" s="211"/>
      <c r="AB337" s="211"/>
      <c r="AC337" s="211"/>
      <c r="AD337" s="211"/>
      <c r="AE337" s="211" t="s">
        <v>138</v>
      </c>
      <c r="AF337" s="211"/>
      <c r="AG337" s="211"/>
      <c r="AH337" s="211"/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5">
      <c r="A338" s="212"/>
      <c r="B338" s="218"/>
      <c r="C338" s="265" t="s">
        <v>466</v>
      </c>
      <c r="D338" s="223"/>
      <c r="E338" s="229">
        <v>69.3</v>
      </c>
      <c r="F338" s="233"/>
      <c r="G338" s="233"/>
      <c r="H338" s="233"/>
      <c r="I338" s="233"/>
      <c r="J338" s="233"/>
      <c r="K338" s="233"/>
      <c r="L338" s="233"/>
      <c r="M338" s="233"/>
      <c r="N338" s="221"/>
      <c r="O338" s="221"/>
      <c r="P338" s="221"/>
      <c r="Q338" s="221"/>
      <c r="R338" s="221"/>
      <c r="S338" s="221"/>
      <c r="T338" s="222"/>
      <c r="U338" s="221"/>
      <c r="V338" s="211"/>
      <c r="W338" s="211"/>
      <c r="X338" s="211"/>
      <c r="Y338" s="211"/>
      <c r="Z338" s="211"/>
      <c r="AA338" s="211"/>
      <c r="AB338" s="211"/>
      <c r="AC338" s="211"/>
      <c r="AD338" s="211"/>
      <c r="AE338" s="211" t="s">
        <v>140</v>
      </c>
      <c r="AF338" s="211">
        <v>0</v>
      </c>
      <c r="AG338" s="211"/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5">
      <c r="A339" s="212"/>
      <c r="B339" s="218"/>
      <c r="C339" s="267" t="s">
        <v>245</v>
      </c>
      <c r="D339" s="227"/>
      <c r="E339" s="231">
        <v>69.3</v>
      </c>
      <c r="F339" s="233"/>
      <c r="G339" s="233"/>
      <c r="H339" s="233"/>
      <c r="I339" s="233"/>
      <c r="J339" s="233"/>
      <c r="K339" s="233"/>
      <c r="L339" s="233"/>
      <c r="M339" s="233"/>
      <c r="N339" s="221"/>
      <c r="O339" s="221"/>
      <c r="P339" s="221"/>
      <c r="Q339" s="221"/>
      <c r="R339" s="221"/>
      <c r="S339" s="221"/>
      <c r="T339" s="222"/>
      <c r="U339" s="221"/>
      <c r="V339" s="211"/>
      <c r="W339" s="211"/>
      <c r="X339" s="211"/>
      <c r="Y339" s="211"/>
      <c r="Z339" s="211"/>
      <c r="AA339" s="211"/>
      <c r="AB339" s="211"/>
      <c r="AC339" s="211"/>
      <c r="AD339" s="211"/>
      <c r="AE339" s="211" t="s">
        <v>140</v>
      </c>
      <c r="AF339" s="211">
        <v>1</v>
      </c>
      <c r="AG339" s="211"/>
      <c r="AH339" s="211"/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5">
      <c r="A340" s="212">
        <v>83</v>
      </c>
      <c r="B340" s="218" t="s">
        <v>473</v>
      </c>
      <c r="C340" s="264" t="s">
        <v>474</v>
      </c>
      <c r="D340" s="220" t="s">
        <v>216</v>
      </c>
      <c r="E340" s="228">
        <v>83.16</v>
      </c>
      <c r="F340" s="232">
        <f>H340+J340</f>
        <v>0</v>
      </c>
      <c r="G340" s="233">
        <f>ROUND(E340*F340,2)</f>
        <v>0</v>
      </c>
      <c r="H340" s="233"/>
      <c r="I340" s="233">
        <f>ROUND(E340*H340,2)</f>
        <v>0</v>
      </c>
      <c r="J340" s="233"/>
      <c r="K340" s="233">
        <f>ROUND(E340*J340,2)</f>
        <v>0</v>
      </c>
      <c r="L340" s="233">
        <v>21</v>
      </c>
      <c r="M340" s="233">
        <f>G340*(1+L340/100)</f>
        <v>0</v>
      </c>
      <c r="N340" s="221">
        <v>1.5699999999999999E-2</v>
      </c>
      <c r="O340" s="221">
        <f>ROUND(E340*N340,5)</f>
        <v>1.3056099999999999</v>
      </c>
      <c r="P340" s="221">
        <v>0</v>
      </c>
      <c r="Q340" s="221">
        <f>ROUND(E340*P340,5)</f>
        <v>0</v>
      </c>
      <c r="R340" s="221"/>
      <c r="S340" s="221"/>
      <c r="T340" s="222">
        <v>0</v>
      </c>
      <c r="U340" s="221">
        <f>ROUND(E340*T340,2)</f>
        <v>0</v>
      </c>
      <c r="V340" s="211"/>
      <c r="W340" s="211"/>
      <c r="X340" s="211"/>
      <c r="Y340" s="211"/>
      <c r="Z340" s="211"/>
      <c r="AA340" s="211"/>
      <c r="AB340" s="211"/>
      <c r="AC340" s="211"/>
      <c r="AD340" s="211"/>
      <c r="AE340" s="211" t="s">
        <v>310</v>
      </c>
      <c r="AF340" s="211"/>
      <c r="AG340" s="211"/>
      <c r="AH340" s="211"/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5">
      <c r="A341" s="212"/>
      <c r="B341" s="218"/>
      <c r="C341" s="265" t="s">
        <v>432</v>
      </c>
      <c r="D341" s="223"/>
      <c r="E341" s="229"/>
      <c r="F341" s="233"/>
      <c r="G341" s="233"/>
      <c r="H341" s="233"/>
      <c r="I341" s="233"/>
      <c r="J341" s="233"/>
      <c r="K341" s="233"/>
      <c r="L341" s="233"/>
      <c r="M341" s="233"/>
      <c r="N341" s="221"/>
      <c r="O341" s="221"/>
      <c r="P341" s="221"/>
      <c r="Q341" s="221"/>
      <c r="R341" s="221"/>
      <c r="S341" s="221"/>
      <c r="T341" s="222"/>
      <c r="U341" s="221"/>
      <c r="V341" s="211"/>
      <c r="W341" s="211"/>
      <c r="X341" s="211"/>
      <c r="Y341" s="211"/>
      <c r="Z341" s="211"/>
      <c r="AA341" s="211"/>
      <c r="AB341" s="211"/>
      <c r="AC341" s="211"/>
      <c r="AD341" s="211"/>
      <c r="AE341" s="211" t="s">
        <v>140</v>
      </c>
      <c r="AF341" s="211">
        <v>0</v>
      </c>
      <c r="AG341" s="211"/>
      <c r="AH341" s="211"/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5">
      <c r="A342" s="212"/>
      <c r="B342" s="218"/>
      <c r="C342" s="265" t="s">
        <v>475</v>
      </c>
      <c r="D342" s="223"/>
      <c r="E342" s="229">
        <v>83.16</v>
      </c>
      <c r="F342" s="233"/>
      <c r="G342" s="233"/>
      <c r="H342" s="233"/>
      <c r="I342" s="233"/>
      <c r="J342" s="233"/>
      <c r="K342" s="233"/>
      <c r="L342" s="233"/>
      <c r="M342" s="233"/>
      <c r="N342" s="221"/>
      <c r="O342" s="221"/>
      <c r="P342" s="221"/>
      <c r="Q342" s="221"/>
      <c r="R342" s="221"/>
      <c r="S342" s="221"/>
      <c r="T342" s="222"/>
      <c r="U342" s="221"/>
      <c r="V342" s="211"/>
      <c r="W342" s="211"/>
      <c r="X342" s="211"/>
      <c r="Y342" s="211"/>
      <c r="Z342" s="211"/>
      <c r="AA342" s="211"/>
      <c r="AB342" s="211"/>
      <c r="AC342" s="211"/>
      <c r="AD342" s="211"/>
      <c r="AE342" s="211" t="s">
        <v>140</v>
      </c>
      <c r="AF342" s="211">
        <v>0</v>
      </c>
      <c r="AG342" s="211"/>
      <c r="AH342" s="211"/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5">
      <c r="A343" s="212">
        <v>84</v>
      </c>
      <c r="B343" s="218" t="s">
        <v>476</v>
      </c>
      <c r="C343" s="264" t="s">
        <v>477</v>
      </c>
      <c r="D343" s="220" t="s">
        <v>216</v>
      </c>
      <c r="E343" s="228">
        <v>95.216999999999999</v>
      </c>
      <c r="F343" s="232">
        <f>H343+J343</f>
        <v>0</v>
      </c>
      <c r="G343" s="233">
        <f>ROUND(E343*F343,2)</f>
        <v>0</v>
      </c>
      <c r="H343" s="233"/>
      <c r="I343" s="233">
        <f>ROUND(E343*H343,2)</f>
        <v>0</v>
      </c>
      <c r="J343" s="233"/>
      <c r="K343" s="233">
        <f>ROUND(E343*J343,2)</f>
        <v>0</v>
      </c>
      <c r="L343" s="233">
        <v>21</v>
      </c>
      <c r="M343" s="233">
        <f>G343*(1+L343/100)</f>
        <v>0</v>
      </c>
      <c r="N343" s="221">
        <v>1.6000000000000001E-4</v>
      </c>
      <c r="O343" s="221">
        <f>ROUND(E343*N343,5)</f>
        <v>1.523E-2</v>
      </c>
      <c r="P343" s="221">
        <v>0</v>
      </c>
      <c r="Q343" s="221">
        <f>ROUND(E343*P343,5)</f>
        <v>0</v>
      </c>
      <c r="R343" s="221"/>
      <c r="S343" s="221"/>
      <c r="T343" s="222">
        <v>0.21967999999999999</v>
      </c>
      <c r="U343" s="221">
        <f>ROUND(E343*T343,2)</f>
        <v>20.92</v>
      </c>
      <c r="V343" s="211"/>
      <c r="W343" s="211"/>
      <c r="X343" s="211"/>
      <c r="Y343" s="211"/>
      <c r="Z343" s="211"/>
      <c r="AA343" s="211"/>
      <c r="AB343" s="211"/>
      <c r="AC343" s="211"/>
      <c r="AD343" s="211"/>
      <c r="AE343" s="211" t="s">
        <v>138</v>
      </c>
      <c r="AF343" s="211"/>
      <c r="AG343" s="211"/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5">
      <c r="A344" s="212"/>
      <c r="B344" s="218"/>
      <c r="C344" s="265" t="s">
        <v>390</v>
      </c>
      <c r="D344" s="223"/>
      <c r="E344" s="229"/>
      <c r="F344" s="233"/>
      <c r="G344" s="233"/>
      <c r="H344" s="233"/>
      <c r="I344" s="233"/>
      <c r="J344" s="233"/>
      <c r="K344" s="233"/>
      <c r="L344" s="233"/>
      <c r="M344" s="233"/>
      <c r="N344" s="221"/>
      <c r="O344" s="221"/>
      <c r="P344" s="221"/>
      <c r="Q344" s="221"/>
      <c r="R344" s="221"/>
      <c r="S344" s="221"/>
      <c r="T344" s="222"/>
      <c r="U344" s="221"/>
      <c r="V344" s="211"/>
      <c r="W344" s="211"/>
      <c r="X344" s="211"/>
      <c r="Y344" s="211"/>
      <c r="Z344" s="211"/>
      <c r="AA344" s="211"/>
      <c r="AB344" s="211"/>
      <c r="AC344" s="211"/>
      <c r="AD344" s="211"/>
      <c r="AE344" s="211" t="s">
        <v>140</v>
      </c>
      <c r="AF344" s="211">
        <v>0</v>
      </c>
      <c r="AG344" s="211"/>
      <c r="AH344" s="211"/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5">
      <c r="A345" s="212"/>
      <c r="B345" s="218"/>
      <c r="C345" s="265" t="s">
        <v>478</v>
      </c>
      <c r="D345" s="223"/>
      <c r="E345" s="229"/>
      <c r="F345" s="233"/>
      <c r="G345" s="233"/>
      <c r="H345" s="233"/>
      <c r="I345" s="233"/>
      <c r="J345" s="233"/>
      <c r="K345" s="233"/>
      <c r="L345" s="233"/>
      <c r="M345" s="233"/>
      <c r="N345" s="221"/>
      <c r="O345" s="221"/>
      <c r="P345" s="221"/>
      <c r="Q345" s="221"/>
      <c r="R345" s="221"/>
      <c r="S345" s="221"/>
      <c r="T345" s="222"/>
      <c r="U345" s="221"/>
      <c r="V345" s="211"/>
      <c r="W345" s="211"/>
      <c r="X345" s="211"/>
      <c r="Y345" s="211"/>
      <c r="Z345" s="211"/>
      <c r="AA345" s="211"/>
      <c r="AB345" s="211"/>
      <c r="AC345" s="211"/>
      <c r="AD345" s="211"/>
      <c r="AE345" s="211" t="s">
        <v>140</v>
      </c>
      <c r="AF345" s="211">
        <v>0</v>
      </c>
      <c r="AG345" s="211"/>
      <c r="AH345" s="211"/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5">
      <c r="A346" s="212"/>
      <c r="B346" s="218"/>
      <c r="C346" s="265" t="s">
        <v>392</v>
      </c>
      <c r="D346" s="223"/>
      <c r="E346" s="229">
        <v>58.277000000000001</v>
      </c>
      <c r="F346" s="233"/>
      <c r="G346" s="233"/>
      <c r="H346" s="233"/>
      <c r="I346" s="233"/>
      <c r="J346" s="233"/>
      <c r="K346" s="233"/>
      <c r="L346" s="233"/>
      <c r="M346" s="233"/>
      <c r="N346" s="221"/>
      <c r="O346" s="221"/>
      <c r="P346" s="221"/>
      <c r="Q346" s="221"/>
      <c r="R346" s="221"/>
      <c r="S346" s="221"/>
      <c r="T346" s="222"/>
      <c r="U346" s="221"/>
      <c r="V346" s="211"/>
      <c r="W346" s="211"/>
      <c r="X346" s="211"/>
      <c r="Y346" s="211"/>
      <c r="Z346" s="211"/>
      <c r="AA346" s="211"/>
      <c r="AB346" s="211"/>
      <c r="AC346" s="211"/>
      <c r="AD346" s="211"/>
      <c r="AE346" s="211" t="s">
        <v>140</v>
      </c>
      <c r="AF346" s="211">
        <v>0</v>
      </c>
      <c r="AG346" s="211"/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5">
      <c r="A347" s="212"/>
      <c r="B347" s="218"/>
      <c r="C347" s="265" t="s">
        <v>479</v>
      </c>
      <c r="D347" s="223"/>
      <c r="E347" s="229">
        <v>36.94</v>
      </c>
      <c r="F347" s="233"/>
      <c r="G347" s="233"/>
      <c r="H347" s="233"/>
      <c r="I347" s="233"/>
      <c r="J347" s="233"/>
      <c r="K347" s="233"/>
      <c r="L347" s="233"/>
      <c r="M347" s="233"/>
      <c r="N347" s="221"/>
      <c r="O347" s="221"/>
      <c r="P347" s="221"/>
      <c r="Q347" s="221"/>
      <c r="R347" s="221"/>
      <c r="S347" s="221"/>
      <c r="T347" s="222"/>
      <c r="U347" s="221"/>
      <c r="V347" s="211"/>
      <c r="W347" s="211"/>
      <c r="X347" s="211"/>
      <c r="Y347" s="211"/>
      <c r="Z347" s="211"/>
      <c r="AA347" s="211"/>
      <c r="AB347" s="211"/>
      <c r="AC347" s="211"/>
      <c r="AD347" s="211"/>
      <c r="AE347" s="211" t="s">
        <v>140</v>
      </c>
      <c r="AF347" s="211">
        <v>0</v>
      </c>
      <c r="AG347" s="211"/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5">
      <c r="A348" s="212"/>
      <c r="B348" s="218"/>
      <c r="C348" s="267" t="s">
        <v>245</v>
      </c>
      <c r="D348" s="227"/>
      <c r="E348" s="231">
        <v>95.216999999999999</v>
      </c>
      <c r="F348" s="233"/>
      <c r="G348" s="233"/>
      <c r="H348" s="233"/>
      <c r="I348" s="233"/>
      <c r="J348" s="233"/>
      <c r="K348" s="233"/>
      <c r="L348" s="233"/>
      <c r="M348" s="233"/>
      <c r="N348" s="221"/>
      <c r="O348" s="221"/>
      <c r="P348" s="221"/>
      <c r="Q348" s="221"/>
      <c r="R348" s="221"/>
      <c r="S348" s="221"/>
      <c r="T348" s="222"/>
      <c r="U348" s="221"/>
      <c r="V348" s="211"/>
      <c r="W348" s="211"/>
      <c r="X348" s="211"/>
      <c r="Y348" s="211"/>
      <c r="Z348" s="211"/>
      <c r="AA348" s="211"/>
      <c r="AB348" s="211"/>
      <c r="AC348" s="211"/>
      <c r="AD348" s="211"/>
      <c r="AE348" s="211" t="s">
        <v>140</v>
      </c>
      <c r="AF348" s="211">
        <v>1</v>
      </c>
      <c r="AG348" s="211"/>
      <c r="AH348" s="211"/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5">
      <c r="A349" s="212">
        <v>85</v>
      </c>
      <c r="B349" s="218" t="s">
        <v>480</v>
      </c>
      <c r="C349" s="264" t="s">
        <v>481</v>
      </c>
      <c r="D349" s="220" t="s">
        <v>253</v>
      </c>
      <c r="E349" s="228">
        <v>228.48</v>
      </c>
      <c r="F349" s="232">
        <f>H349+J349</f>
        <v>0</v>
      </c>
      <c r="G349" s="233">
        <f>ROUND(E349*F349,2)</f>
        <v>0</v>
      </c>
      <c r="H349" s="233"/>
      <c r="I349" s="233">
        <f>ROUND(E349*H349,2)</f>
        <v>0</v>
      </c>
      <c r="J349" s="233"/>
      <c r="K349" s="233">
        <f>ROUND(E349*J349,2)</f>
        <v>0</v>
      </c>
      <c r="L349" s="233">
        <v>21</v>
      </c>
      <c r="M349" s="233">
        <f>G349*(1+L349/100)</f>
        <v>0</v>
      </c>
      <c r="N349" s="221">
        <v>1E-3</v>
      </c>
      <c r="O349" s="221">
        <f>ROUND(E349*N349,5)</f>
        <v>0.22847999999999999</v>
      </c>
      <c r="P349" s="221">
        <v>0</v>
      </c>
      <c r="Q349" s="221">
        <f>ROUND(E349*P349,5)</f>
        <v>0</v>
      </c>
      <c r="R349" s="221"/>
      <c r="S349" s="221"/>
      <c r="T349" s="222">
        <v>0</v>
      </c>
      <c r="U349" s="221">
        <f>ROUND(E349*T349,2)</f>
        <v>0</v>
      </c>
      <c r="V349" s="211"/>
      <c r="W349" s="211"/>
      <c r="X349" s="211"/>
      <c r="Y349" s="211"/>
      <c r="Z349" s="211"/>
      <c r="AA349" s="211"/>
      <c r="AB349" s="211"/>
      <c r="AC349" s="211"/>
      <c r="AD349" s="211"/>
      <c r="AE349" s="211" t="s">
        <v>310</v>
      </c>
      <c r="AF349" s="211"/>
      <c r="AG349" s="211"/>
      <c r="AH349" s="211"/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5">
      <c r="A350" s="212"/>
      <c r="B350" s="218"/>
      <c r="C350" s="265" t="s">
        <v>469</v>
      </c>
      <c r="D350" s="223"/>
      <c r="E350" s="229"/>
      <c r="F350" s="233"/>
      <c r="G350" s="233"/>
      <c r="H350" s="233"/>
      <c r="I350" s="233"/>
      <c r="J350" s="233"/>
      <c r="K350" s="233"/>
      <c r="L350" s="233"/>
      <c r="M350" s="233"/>
      <c r="N350" s="221"/>
      <c r="O350" s="221"/>
      <c r="P350" s="221"/>
      <c r="Q350" s="221"/>
      <c r="R350" s="221"/>
      <c r="S350" s="221"/>
      <c r="T350" s="222"/>
      <c r="U350" s="221"/>
      <c r="V350" s="211"/>
      <c r="W350" s="211"/>
      <c r="X350" s="211"/>
      <c r="Y350" s="211"/>
      <c r="Z350" s="211"/>
      <c r="AA350" s="211"/>
      <c r="AB350" s="211"/>
      <c r="AC350" s="211"/>
      <c r="AD350" s="211"/>
      <c r="AE350" s="211" t="s">
        <v>140</v>
      </c>
      <c r="AF350" s="211">
        <v>0</v>
      </c>
      <c r="AG350" s="211"/>
      <c r="AH350" s="211"/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5">
      <c r="A351" s="212"/>
      <c r="B351" s="218"/>
      <c r="C351" s="265" t="s">
        <v>482</v>
      </c>
      <c r="D351" s="223"/>
      <c r="E351" s="229">
        <v>228.48</v>
      </c>
      <c r="F351" s="233"/>
      <c r="G351" s="233"/>
      <c r="H351" s="233"/>
      <c r="I351" s="233"/>
      <c r="J351" s="233"/>
      <c r="K351" s="233"/>
      <c r="L351" s="233"/>
      <c r="M351" s="233"/>
      <c r="N351" s="221"/>
      <c r="O351" s="221"/>
      <c r="P351" s="221"/>
      <c r="Q351" s="221"/>
      <c r="R351" s="221"/>
      <c r="S351" s="221"/>
      <c r="T351" s="222"/>
      <c r="U351" s="221"/>
      <c r="V351" s="211"/>
      <c r="W351" s="211"/>
      <c r="X351" s="211"/>
      <c r="Y351" s="211"/>
      <c r="Z351" s="211"/>
      <c r="AA351" s="211"/>
      <c r="AB351" s="211"/>
      <c r="AC351" s="211"/>
      <c r="AD351" s="211"/>
      <c r="AE351" s="211" t="s">
        <v>140</v>
      </c>
      <c r="AF351" s="211">
        <v>0</v>
      </c>
      <c r="AG351" s="211"/>
      <c r="AH351" s="211"/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ht="20.399999999999999" outlineLevel="1" x14ac:dyDescent="0.25">
      <c r="A352" s="212">
        <v>86</v>
      </c>
      <c r="B352" s="218" t="s">
        <v>483</v>
      </c>
      <c r="C352" s="264" t="s">
        <v>484</v>
      </c>
      <c r="D352" s="220" t="s">
        <v>485</v>
      </c>
      <c r="E352" s="228">
        <v>2737</v>
      </c>
      <c r="F352" s="232">
        <f>H352+J352</f>
        <v>0</v>
      </c>
      <c r="G352" s="233">
        <f>ROUND(E352*F352,2)</f>
        <v>0</v>
      </c>
      <c r="H352" s="233"/>
      <c r="I352" s="233">
        <f>ROUND(E352*H352,2)</f>
        <v>0</v>
      </c>
      <c r="J352" s="233"/>
      <c r="K352" s="233">
        <f>ROUND(E352*J352,2)</f>
        <v>0</v>
      </c>
      <c r="L352" s="233">
        <v>21</v>
      </c>
      <c r="M352" s="233">
        <f>G352*(1+L352/100)</f>
        <v>0</v>
      </c>
      <c r="N352" s="221">
        <v>1.7000000000000001E-4</v>
      </c>
      <c r="O352" s="221">
        <f>ROUND(E352*N352,5)</f>
        <v>0.46528999999999998</v>
      </c>
      <c r="P352" s="221">
        <v>0</v>
      </c>
      <c r="Q352" s="221">
        <f>ROUND(E352*P352,5)</f>
        <v>0</v>
      </c>
      <c r="R352" s="221"/>
      <c r="S352" s="221"/>
      <c r="T352" s="222">
        <v>0</v>
      </c>
      <c r="U352" s="221">
        <f>ROUND(E352*T352,2)</f>
        <v>0</v>
      </c>
      <c r="V352" s="211"/>
      <c r="W352" s="211"/>
      <c r="X352" s="211"/>
      <c r="Y352" s="211"/>
      <c r="Z352" s="211"/>
      <c r="AA352" s="211"/>
      <c r="AB352" s="211"/>
      <c r="AC352" s="211"/>
      <c r="AD352" s="211"/>
      <c r="AE352" s="211" t="s">
        <v>310</v>
      </c>
      <c r="AF352" s="211"/>
      <c r="AG352" s="211"/>
      <c r="AH352" s="211"/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5">
      <c r="A353" s="212"/>
      <c r="B353" s="218"/>
      <c r="C353" s="265" t="s">
        <v>486</v>
      </c>
      <c r="D353" s="223"/>
      <c r="E353" s="229">
        <v>2737</v>
      </c>
      <c r="F353" s="233"/>
      <c r="G353" s="233"/>
      <c r="H353" s="233"/>
      <c r="I353" s="233"/>
      <c r="J353" s="233"/>
      <c r="K353" s="233"/>
      <c r="L353" s="233"/>
      <c r="M353" s="233"/>
      <c r="N353" s="221"/>
      <c r="O353" s="221"/>
      <c r="P353" s="221"/>
      <c r="Q353" s="221"/>
      <c r="R353" s="221"/>
      <c r="S353" s="221"/>
      <c r="T353" s="222"/>
      <c r="U353" s="221"/>
      <c r="V353" s="211"/>
      <c r="W353" s="211"/>
      <c r="X353" s="211"/>
      <c r="Y353" s="211"/>
      <c r="Z353" s="211"/>
      <c r="AA353" s="211"/>
      <c r="AB353" s="211"/>
      <c r="AC353" s="211"/>
      <c r="AD353" s="211"/>
      <c r="AE353" s="211" t="s">
        <v>140</v>
      </c>
      <c r="AF353" s="211">
        <v>0</v>
      </c>
      <c r="AG353" s="211"/>
      <c r="AH353" s="211"/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5">
      <c r="A354" s="212">
        <v>87</v>
      </c>
      <c r="B354" s="218" t="s">
        <v>487</v>
      </c>
      <c r="C354" s="264" t="s">
        <v>488</v>
      </c>
      <c r="D354" s="220" t="s">
        <v>0</v>
      </c>
      <c r="E354" s="228">
        <v>7973</v>
      </c>
      <c r="F354" s="232">
        <f>H354+J354</f>
        <v>0</v>
      </c>
      <c r="G354" s="233">
        <f>ROUND(E354*F354,2)</f>
        <v>0</v>
      </c>
      <c r="H354" s="233"/>
      <c r="I354" s="233">
        <f>ROUND(E354*H354,2)</f>
        <v>0</v>
      </c>
      <c r="J354" s="233"/>
      <c r="K354" s="233">
        <f>ROUND(E354*J354,2)</f>
        <v>0</v>
      </c>
      <c r="L354" s="233">
        <v>21</v>
      </c>
      <c r="M354" s="233">
        <f>G354*(1+L354/100)</f>
        <v>0</v>
      </c>
      <c r="N354" s="221">
        <v>0</v>
      </c>
      <c r="O354" s="221">
        <f>ROUND(E354*N354,5)</f>
        <v>0</v>
      </c>
      <c r="P354" s="221">
        <v>0</v>
      </c>
      <c r="Q354" s="221">
        <f>ROUND(E354*P354,5)</f>
        <v>0</v>
      </c>
      <c r="R354" s="221"/>
      <c r="S354" s="221"/>
      <c r="T354" s="222">
        <v>0</v>
      </c>
      <c r="U354" s="221">
        <f>ROUND(E354*T354,2)</f>
        <v>0</v>
      </c>
      <c r="V354" s="211"/>
      <c r="W354" s="211"/>
      <c r="X354" s="211"/>
      <c r="Y354" s="211"/>
      <c r="Z354" s="211"/>
      <c r="AA354" s="211"/>
      <c r="AB354" s="211"/>
      <c r="AC354" s="211"/>
      <c r="AD354" s="211"/>
      <c r="AE354" s="211" t="s">
        <v>138</v>
      </c>
      <c r="AF354" s="211"/>
      <c r="AG354" s="211"/>
      <c r="AH354" s="211"/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x14ac:dyDescent="0.25">
      <c r="A355" s="213" t="s">
        <v>135</v>
      </c>
      <c r="B355" s="219" t="s">
        <v>94</v>
      </c>
      <c r="C355" s="266" t="s">
        <v>95</v>
      </c>
      <c r="D355" s="224"/>
      <c r="E355" s="230"/>
      <c r="F355" s="234"/>
      <c r="G355" s="234">
        <f>SUMIF(AE356:AE366,"&lt;&gt;NOR",G356:G366)</f>
        <v>0</v>
      </c>
      <c r="H355" s="234"/>
      <c r="I355" s="234">
        <f>SUM(I356:I366)</f>
        <v>0</v>
      </c>
      <c r="J355" s="234"/>
      <c r="K355" s="234">
        <f>SUM(K356:K366)</f>
        <v>0</v>
      </c>
      <c r="L355" s="234"/>
      <c r="M355" s="234">
        <f>SUM(M356:M366)</f>
        <v>0</v>
      </c>
      <c r="N355" s="225"/>
      <c r="O355" s="225">
        <f>SUM(O356:O366)</f>
        <v>6.6299999999999998E-2</v>
      </c>
      <c r="P355" s="225"/>
      <c r="Q355" s="225">
        <f>SUM(Q356:Q366)</f>
        <v>0</v>
      </c>
      <c r="R355" s="225"/>
      <c r="S355" s="225"/>
      <c r="T355" s="226"/>
      <c r="U355" s="225">
        <f>SUM(U356:U366)</f>
        <v>30.15</v>
      </c>
      <c r="AE355" t="s">
        <v>136</v>
      </c>
    </row>
    <row r="356" spans="1:60" ht="20.399999999999999" outlineLevel="1" x14ac:dyDescent="0.25">
      <c r="A356" s="212">
        <v>88</v>
      </c>
      <c r="B356" s="218" t="s">
        <v>489</v>
      </c>
      <c r="C356" s="264" t="s">
        <v>490</v>
      </c>
      <c r="D356" s="220" t="s">
        <v>253</v>
      </c>
      <c r="E356" s="228">
        <v>6.62</v>
      </c>
      <c r="F356" s="232">
        <f>H356+J356</f>
        <v>0</v>
      </c>
      <c r="G356" s="233">
        <f>ROUND(E356*F356,2)</f>
        <v>0</v>
      </c>
      <c r="H356" s="233"/>
      <c r="I356" s="233">
        <f>ROUND(E356*H356,2)</f>
        <v>0</v>
      </c>
      <c r="J356" s="233"/>
      <c r="K356" s="233">
        <f>ROUND(E356*J356,2)</f>
        <v>0</v>
      </c>
      <c r="L356" s="233">
        <v>21</v>
      </c>
      <c r="M356" s="233">
        <f>G356*(1+L356/100)</f>
        <v>0</v>
      </c>
      <c r="N356" s="221">
        <v>2.66E-3</v>
      </c>
      <c r="O356" s="221">
        <f>ROUND(E356*N356,5)</f>
        <v>1.7610000000000001E-2</v>
      </c>
      <c r="P356" s="221">
        <v>0</v>
      </c>
      <c r="Q356" s="221">
        <f>ROUND(E356*P356,5)</f>
        <v>0</v>
      </c>
      <c r="R356" s="221"/>
      <c r="S356" s="221"/>
      <c r="T356" s="222">
        <v>0.51561999999999997</v>
      </c>
      <c r="U356" s="221">
        <f>ROUND(E356*T356,2)</f>
        <v>3.41</v>
      </c>
      <c r="V356" s="211"/>
      <c r="W356" s="211"/>
      <c r="X356" s="211"/>
      <c r="Y356" s="211"/>
      <c r="Z356" s="211"/>
      <c r="AA356" s="211"/>
      <c r="AB356" s="211"/>
      <c r="AC356" s="211"/>
      <c r="AD356" s="211"/>
      <c r="AE356" s="211" t="s">
        <v>138</v>
      </c>
      <c r="AF356" s="211"/>
      <c r="AG356" s="211"/>
      <c r="AH356" s="211"/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5">
      <c r="A357" s="212"/>
      <c r="B357" s="218"/>
      <c r="C357" s="265" t="s">
        <v>491</v>
      </c>
      <c r="D357" s="223"/>
      <c r="E357" s="229">
        <v>6.62</v>
      </c>
      <c r="F357" s="233"/>
      <c r="G357" s="233"/>
      <c r="H357" s="233"/>
      <c r="I357" s="233"/>
      <c r="J357" s="233"/>
      <c r="K357" s="233"/>
      <c r="L357" s="233"/>
      <c r="M357" s="233"/>
      <c r="N357" s="221"/>
      <c r="O357" s="221"/>
      <c r="P357" s="221"/>
      <c r="Q357" s="221"/>
      <c r="R357" s="221"/>
      <c r="S357" s="221"/>
      <c r="T357" s="222"/>
      <c r="U357" s="221"/>
      <c r="V357" s="211"/>
      <c r="W357" s="211"/>
      <c r="X357" s="211"/>
      <c r="Y357" s="211"/>
      <c r="Z357" s="211"/>
      <c r="AA357" s="211"/>
      <c r="AB357" s="211"/>
      <c r="AC357" s="211"/>
      <c r="AD357" s="211"/>
      <c r="AE357" s="211" t="s">
        <v>140</v>
      </c>
      <c r="AF357" s="211">
        <v>0</v>
      </c>
      <c r="AG357" s="211"/>
      <c r="AH357" s="211"/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5">
      <c r="A358" s="212">
        <v>89</v>
      </c>
      <c r="B358" s="218" t="s">
        <v>492</v>
      </c>
      <c r="C358" s="264" t="s">
        <v>493</v>
      </c>
      <c r="D358" s="220" t="s">
        <v>265</v>
      </c>
      <c r="E358" s="228">
        <v>2</v>
      </c>
      <c r="F358" s="232">
        <f>H358+J358</f>
        <v>0</v>
      </c>
      <c r="G358" s="233">
        <f>ROUND(E358*F358,2)</f>
        <v>0</v>
      </c>
      <c r="H358" s="233"/>
      <c r="I358" s="233">
        <f>ROUND(E358*H358,2)</f>
        <v>0</v>
      </c>
      <c r="J358" s="233"/>
      <c r="K358" s="233">
        <f>ROUND(E358*J358,2)</f>
        <v>0</v>
      </c>
      <c r="L358" s="233">
        <v>21</v>
      </c>
      <c r="M358" s="233">
        <f>G358*(1+L358/100)</f>
        <v>0</v>
      </c>
      <c r="N358" s="221">
        <v>4.8000000000000001E-4</v>
      </c>
      <c r="O358" s="221">
        <f>ROUND(E358*N358,5)</f>
        <v>9.6000000000000002E-4</v>
      </c>
      <c r="P358" s="221">
        <v>0</v>
      </c>
      <c r="Q358" s="221">
        <f>ROUND(E358*P358,5)</f>
        <v>0</v>
      </c>
      <c r="R358" s="221"/>
      <c r="S358" s="221"/>
      <c r="T358" s="222">
        <v>0.23799999999999999</v>
      </c>
      <c r="U358" s="221">
        <f>ROUND(E358*T358,2)</f>
        <v>0.48</v>
      </c>
      <c r="V358" s="211"/>
      <c r="W358" s="211"/>
      <c r="X358" s="211"/>
      <c r="Y358" s="211"/>
      <c r="Z358" s="211"/>
      <c r="AA358" s="211"/>
      <c r="AB358" s="211"/>
      <c r="AC358" s="211"/>
      <c r="AD358" s="211"/>
      <c r="AE358" s="211" t="s">
        <v>138</v>
      </c>
      <c r="AF358" s="211"/>
      <c r="AG358" s="211"/>
      <c r="AH358" s="211"/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ht="20.399999999999999" outlineLevel="1" x14ac:dyDescent="0.25">
      <c r="A359" s="212">
        <v>90</v>
      </c>
      <c r="B359" s="218" t="s">
        <v>494</v>
      </c>
      <c r="C359" s="264" t="s">
        <v>495</v>
      </c>
      <c r="D359" s="220" t="s">
        <v>253</v>
      </c>
      <c r="E359" s="228">
        <v>5.63</v>
      </c>
      <c r="F359" s="232">
        <f>H359+J359</f>
        <v>0</v>
      </c>
      <c r="G359" s="233">
        <f>ROUND(E359*F359,2)</f>
        <v>0</v>
      </c>
      <c r="H359" s="233"/>
      <c r="I359" s="233">
        <f>ROUND(E359*H359,2)</f>
        <v>0</v>
      </c>
      <c r="J359" s="233"/>
      <c r="K359" s="233">
        <f>ROUND(E359*J359,2)</f>
        <v>0</v>
      </c>
      <c r="L359" s="233">
        <v>21</v>
      </c>
      <c r="M359" s="233">
        <f>G359*(1+L359/100)</f>
        <v>0</v>
      </c>
      <c r="N359" s="221">
        <v>1.5900000000000001E-3</v>
      </c>
      <c r="O359" s="221">
        <f>ROUND(E359*N359,5)</f>
        <v>8.9499999999999996E-3</v>
      </c>
      <c r="P359" s="221">
        <v>0</v>
      </c>
      <c r="Q359" s="221">
        <f>ROUND(E359*P359,5)</f>
        <v>0</v>
      </c>
      <c r="R359" s="221"/>
      <c r="S359" s="221"/>
      <c r="T359" s="222">
        <v>0.37220999999999999</v>
      </c>
      <c r="U359" s="221">
        <f>ROUND(E359*T359,2)</f>
        <v>2.1</v>
      </c>
      <c r="V359" s="211"/>
      <c r="W359" s="211"/>
      <c r="X359" s="211"/>
      <c r="Y359" s="211"/>
      <c r="Z359" s="211"/>
      <c r="AA359" s="211"/>
      <c r="AB359" s="211"/>
      <c r="AC359" s="211"/>
      <c r="AD359" s="211"/>
      <c r="AE359" s="211" t="s">
        <v>138</v>
      </c>
      <c r="AF359" s="211"/>
      <c r="AG359" s="211"/>
      <c r="AH359" s="211"/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1" x14ac:dyDescent="0.25">
      <c r="A360" s="212"/>
      <c r="B360" s="218"/>
      <c r="C360" s="265" t="s">
        <v>496</v>
      </c>
      <c r="D360" s="223"/>
      <c r="E360" s="229">
        <v>5.63</v>
      </c>
      <c r="F360" s="233"/>
      <c r="G360" s="233"/>
      <c r="H360" s="233"/>
      <c r="I360" s="233"/>
      <c r="J360" s="233"/>
      <c r="K360" s="233"/>
      <c r="L360" s="233"/>
      <c r="M360" s="233"/>
      <c r="N360" s="221"/>
      <c r="O360" s="221"/>
      <c r="P360" s="221"/>
      <c r="Q360" s="221"/>
      <c r="R360" s="221"/>
      <c r="S360" s="221"/>
      <c r="T360" s="222"/>
      <c r="U360" s="221"/>
      <c r="V360" s="211"/>
      <c r="W360" s="211"/>
      <c r="X360" s="211"/>
      <c r="Y360" s="211"/>
      <c r="Z360" s="211"/>
      <c r="AA360" s="211"/>
      <c r="AB360" s="211"/>
      <c r="AC360" s="211"/>
      <c r="AD360" s="211"/>
      <c r="AE360" s="211" t="s">
        <v>140</v>
      </c>
      <c r="AF360" s="211">
        <v>0</v>
      </c>
      <c r="AG360" s="211"/>
      <c r="AH360" s="211"/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5">
      <c r="A361" s="212">
        <v>91</v>
      </c>
      <c r="B361" s="218" t="s">
        <v>497</v>
      </c>
      <c r="C361" s="264" t="s">
        <v>498</v>
      </c>
      <c r="D361" s="220" t="s">
        <v>253</v>
      </c>
      <c r="E361" s="228">
        <v>3.1</v>
      </c>
      <c r="F361" s="232">
        <f>H361+J361</f>
        <v>0</v>
      </c>
      <c r="G361" s="233">
        <f>ROUND(E361*F361,2)</f>
        <v>0</v>
      </c>
      <c r="H361" s="233"/>
      <c r="I361" s="233">
        <f>ROUND(E361*H361,2)</f>
        <v>0</v>
      </c>
      <c r="J361" s="233"/>
      <c r="K361" s="233">
        <f>ROUND(E361*J361,2)</f>
        <v>0</v>
      </c>
      <c r="L361" s="233">
        <v>21</v>
      </c>
      <c r="M361" s="233">
        <f>G361*(1+L361/100)</f>
        <v>0</v>
      </c>
      <c r="N361" s="221">
        <v>2.99E-3</v>
      </c>
      <c r="O361" s="221">
        <f>ROUND(E361*N361,5)</f>
        <v>9.2700000000000005E-3</v>
      </c>
      <c r="P361" s="221">
        <v>0</v>
      </c>
      <c r="Q361" s="221">
        <f>ROUND(E361*P361,5)</f>
        <v>0</v>
      </c>
      <c r="R361" s="221"/>
      <c r="S361" s="221"/>
      <c r="T361" s="222">
        <v>0.88785999999999998</v>
      </c>
      <c r="U361" s="221">
        <f>ROUND(E361*T361,2)</f>
        <v>2.75</v>
      </c>
      <c r="V361" s="211"/>
      <c r="W361" s="211"/>
      <c r="X361" s="211"/>
      <c r="Y361" s="211"/>
      <c r="Z361" s="211"/>
      <c r="AA361" s="211"/>
      <c r="AB361" s="211"/>
      <c r="AC361" s="211"/>
      <c r="AD361" s="211"/>
      <c r="AE361" s="211" t="s">
        <v>138</v>
      </c>
      <c r="AF361" s="211"/>
      <c r="AG361" s="211"/>
      <c r="AH361" s="211"/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5">
      <c r="A362" s="212"/>
      <c r="B362" s="218"/>
      <c r="C362" s="265" t="s">
        <v>499</v>
      </c>
      <c r="D362" s="223"/>
      <c r="E362" s="229">
        <v>3.1</v>
      </c>
      <c r="F362" s="233"/>
      <c r="G362" s="233"/>
      <c r="H362" s="233"/>
      <c r="I362" s="233"/>
      <c r="J362" s="233"/>
      <c r="K362" s="233"/>
      <c r="L362" s="233"/>
      <c r="M362" s="233"/>
      <c r="N362" s="221"/>
      <c r="O362" s="221"/>
      <c r="P362" s="221"/>
      <c r="Q362" s="221"/>
      <c r="R362" s="221"/>
      <c r="S362" s="221"/>
      <c r="T362" s="222"/>
      <c r="U362" s="221"/>
      <c r="V362" s="211"/>
      <c r="W362" s="211"/>
      <c r="X362" s="211"/>
      <c r="Y362" s="211"/>
      <c r="Z362" s="211"/>
      <c r="AA362" s="211"/>
      <c r="AB362" s="211"/>
      <c r="AC362" s="211"/>
      <c r="AD362" s="211"/>
      <c r="AE362" s="211" t="s">
        <v>140</v>
      </c>
      <c r="AF362" s="211">
        <v>0</v>
      </c>
      <c r="AG362" s="211"/>
      <c r="AH362" s="211"/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5">
      <c r="A363" s="212">
        <v>92</v>
      </c>
      <c r="B363" s="218" t="s">
        <v>500</v>
      </c>
      <c r="C363" s="264" t="s">
        <v>501</v>
      </c>
      <c r="D363" s="220" t="s">
        <v>253</v>
      </c>
      <c r="E363" s="228">
        <v>38.85</v>
      </c>
      <c r="F363" s="232">
        <f>H363+J363</f>
        <v>0</v>
      </c>
      <c r="G363" s="233">
        <f>ROUND(E363*F363,2)</f>
        <v>0</v>
      </c>
      <c r="H363" s="233"/>
      <c r="I363" s="233">
        <f>ROUND(E363*H363,2)</f>
        <v>0</v>
      </c>
      <c r="J363" s="233"/>
      <c r="K363" s="233">
        <f>ROUND(E363*J363,2)</f>
        <v>0</v>
      </c>
      <c r="L363" s="233">
        <v>21</v>
      </c>
      <c r="M363" s="233">
        <f>G363*(1+L363/100)</f>
        <v>0</v>
      </c>
      <c r="N363" s="221">
        <v>6.3000000000000003E-4</v>
      </c>
      <c r="O363" s="221">
        <f>ROUND(E363*N363,5)</f>
        <v>2.4479999999999998E-2</v>
      </c>
      <c r="P363" s="221">
        <v>0</v>
      </c>
      <c r="Q363" s="221">
        <f>ROUND(E363*P363,5)</f>
        <v>0</v>
      </c>
      <c r="R363" s="221"/>
      <c r="S363" s="221"/>
      <c r="T363" s="222">
        <v>0.50355000000000005</v>
      </c>
      <c r="U363" s="221">
        <f>ROUND(E363*T363,2)</f>
        <v>19.559999999999999</v>
      </c>
      <c r="V363" s="211"/>
      <c r="W363" s="211"/>
      <c r="X363" s="211"/>
      <c r="Y363" s="211"/>
      <c r="Z363" s="211"/>
      <c r="AA363" s="211"/>
      <c r="AB363" s="211"/>
      <c r="AC363" s="211"/>
      <c r="AD363" s="211"/>
      <c r="AE363" s="211" t="s">
        <v>138</v>
      </c>
      <c r="AF363" s="211"/>
      <c r="AG363" s="211"/>
      <c r="AH363" s="211"/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5">
      <c r="A364" s="212"/>
      <c r="B364" s="218"/>
      <c r="C364" s="265" t="s">
        <v>502</v>
      </c>
      <c r="D364" s="223"/>
      <c r="E364" s="229">
        <v>32.35</v>
      </c>
      <c r="F364" s="233"/>
      <c r="G364" s="233"/>
      <c r="H364" s="233"/>
      <c r="I364" s="233"/>
      <c r="J364" s="233"/>
      <c r="K364" s="233"/>
      <c r="L364" s="233"/>
      <c r="M364" s="233"/>
      <c r="N364" s="221"/>
      <c r="O364" s="221"/>
      <c r="P364" s="221"/>
      <c r="Q364" s="221"/>
      <c r="R364" s="221"/>
      <c r="S364" s="221"/>
      <c r="T364" s="222"/>
      <c r="U364" s="221"/>
      <c r="V364" s="211"/>
      <c r="W364" s="211"/>
      <c r="X364" s="211"/>
      <c r="Y364" s="211"/>
      <c r="Z364" s="211"/>
      <c r="AA364" s="211"/>
      <c r="AB364" s="211"/>
      <c r="AC364" s="211"/>
      <c r="AD364" s="211"/>
      <c r="AE364" s="211" t="s">
        <v>140</v>
      </c>
      <c r="AF364" s="211">
        <v>0</v>
      </c>
      <c r="AG364" s="211"/>
      <c r="AH364" s="211"/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5">
      <c r="A365" s="212"/>
      <c r="B365" s="218"/>
      <c r="C365" s="265" t="s">
        <v>503</v>
      </c>
      <c r="D365" s="223"/>
      <c r="E365" s="229">
        <v>6.5</v>
      </c>
      <c r="F365" s="233"/>
      <c r="G365" s="233"/>
      <c r="H365" s="233"/>
      <c r="I365" s="233"/>
      <c r="J365" s="233"/>
      <c r="K365" s="233"/>
      <c r="L365" s="233"/>
      <c r="M365" s="233"/>
      <c r="N365" s="221"/>
      <c r="O365" s="221"/>
      <c r="P365" s="221"/>
      <c r="Q365" s="221"/>
      <c r="R365" s="221"/>
      <c r="S365" s="221"/>
      <c r="T365" s="222"/>
      <c r="U365" s="221"/>
      <c r="V365" s="211"/>
      <c r="W365" s="211"/>
      <c r="X365" s="211"/>
      <c r="Y365" s="211"/>
      <c r="Z365" s="211"/>
      <c r="AA365" s="211"/>
      <c r="AB365" s="211"/>
      <c r="AC365" s="211"/>
      <c r="AD365" s="211"/>
      <c r="AE365" s="211" t="s">
        <v>140</v>
      </c>
      <c r="AF365" s="211">
        <v>0</v>
      </c>
      <c r="AG365" s="211"/>
      <c r="AH365" s="211"/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5">
      <c r="A366" s="212">
        <v>93</v>
      </c>
      <c r="B366" s="218" t="s">
        <v>504</v>
      </c>
      <c r="C366" s="264" t="s">
        <v>505</v>
      </c>
      <c r="D366" s="220" t="s">
        <v>253</v>
      </c>
      <c r="E366" s="228">
        <v>6.62</v>
      </c>
      <c r="F366" s="232">
        <f>H366+J366</f>
        <v>0</v>
      </c>
      <c r="G366" s="233">
        <f>ROUND(E366*F366,2)</f>
        <v>0</v>
      </c>
      <c r="H366" s="233"/>
      <c r="I366" s="233">
        <f>ROUND(E366*H366,2)</f>
        <v>0</v>
      </c>
      <c r="J366" s="233"/>
      <c r="K366" s="233">
        <f>ROUND(E366*J366,2)</f>
        <v>0</v>
      </c>
      <c r="L366" s="233">
        <v>21</v>
      </c>
      <c r="M366" s="233">
        <f>G366*(1+L366/100)</f>
        <v>0</v>
      </c>
      <c r="N366" s="221">
        <v>7.6000000000000004E-4</v>
      </c>
      <c r="O366" s="221">
        <f>ROUND(E366*N366,5)</f>
        <v>5.0299999999999997E-3</v>
      </c>
      <c r="P366" s="221">
        <v>0</v>
      </c>
      <c r="Q366" s="221">
        <f>ROUND(E366*P366,5)</f>
        <v>0</v>
      </c>
      <c r="R366" s="221"/>
      <c r="S366" s="221"/>
      <c r="T366" s="222">
        <v>0.28000000000000003</v>
      </c>
      <c r="U366" s="221">
        <f>ROUND(E366*T366,2)</f>
        <v>1.85</v>
      </c>
      <c r="V366" s="211"/>
      <c r="W366" s="211"/>
      <c r="X366" s="211"/>
      <c r="Y366" s="211"/>
      <c r="Z366" s="211"/>
      <c r="AA366" s="211"/>
      <c r="AB366" s="211"/>
      <c r="AC366" s="211"/>
      <c r="AD366" s="211"/>
      <c r="AE366" s="211" t="s">
        <v>138</v>
      </c>
      <c r="AF366" s="211"/>
      <c r="AG366" s="211"/>
      <c r="AH366" s="211"/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x14ac:dyDescent="0.25">
      <c r="A367" s="213" t="s">
        <v>135</v>
      </c>
      <c r="B367" s="219" t="s">
        <v>96</v>
      </c>
      <c r="C367" s="266" t="s">
        <v>97</v>
      </c>
      <c r="D367" s="224"/>
      <c r="E367" s="230"/>
      <c r="F367" s="234"/>
      <c r="G367" s="234">
        <f>SUMIF(AE368:AE371,"&lt;&gt;NOR",G368:G371)</f>
        <v>0</v>
      </c>
      <c r="H367" s="234"/>
      <c r="I367" s="234">
        <f>SUM(I368:I371)</f>
        <v>0</v>
      </c>
      <c r="J367" s="234"/>
      <c r="K367" s="234">
        <f>SUM(K368:K371)</f>
        <v>0</v>
      </c>
      <c r="L367" s="234"/>
      <c r="M367" s="234">
        <f>SUM(M368:M371)</f>
        <v>0</v>
      </c>
      <c r="N367" s="225"/>
      <c r="O367" s="225">
        <f>SUM(O368:O371)</f>
        <v>0</v>
      </c>
      <c r="P367" s="225"/>
      <c r="Q367" s="225">
        <f>SUM(Q368:Q371)</f>
        <v>0</v>
      </c>
      <c r="R367" s="225"/>
      <c r="S367" s="225"/>
      <c r="T367" s="226"/>
      <c r="U367" s="225">
        <f>SUM(U368:U371)</f>
        <v>0</v>
      </c>
      <c r="AE367" t="s">
        <v>136</v>
      </c>
    </row>
    <row r="368" spans="1:60" ht="20.399999999999999" outlineLevel="1" x14ac:dyDescent="0.25">
      <c r="A368" s="212">
        <v>94</v>
      </c>
      <c r="B368" s="218" t="s">
        <v>506</v>
      </c>
      <c r="C368" s="264" t="s">
        <v>507</v>
      </c>
      <c r="D368" s="220" t="s">
        <v>508</v>
      </c>
      <c r="E368" s="228">
        <v>3</v>
      </c>
      <c r="F368" s="232">
        <f>H368+J368</f>
        <v>0</v>
      </c>
      <c r="G368" s="233">
        <f>ROUND(E368*F368,2)</f>
        <v>0</v>
      </c>
      <c r="H368" s="233"/>
      <c r="I368" s="233">
        <f>ROUND(E368*H368,2)</f>
        <v>0</v>
      </c>
      <c r="J368" s="233"/>
      <c r="K368" s="233">
        <f>ROUND(E368*J368,2)</f>
        <v>0</v>
      </c>
      <c r="L368" s="233">
        <v>21</v>
      </c>
      <c r="M368" s="233">
        <f>G368*(1+L368/100)</f>
        <v>0</v>
      </c>
      <c r="N368" s="221">
        <v>0</v>
      </c>
      <c r="O368" s="221">
        <f>ROUND(E368*N368,5)</f>
        <v>0</v>
      </c>
      <c r="P368" s="221">
        <v>0</v>
      </c>
      <c r="Q368" s="221">
        <f>ROUND(E368*P368,5)</f>
        <v>0</v>
      </c>
      <c r="R368" s="221"/>
      <c r="S368" s="221"/>
      <c r="T368" s="222">
        <v>0</v>
      </c>
      <c r="U368" s="221">
        <f>ROUND(E368*T368,2)</f>
        <v>0</v>
      </c>
      <c r="V368" s="211"/>
      <c r="W368" s="211"/>
      <c r="X368" s="211"/>
      <c r="Y368" s="211"/>
      <c r="Z368" s="211"/>
      <c r="AA368" s="211"/>
      <c r="AB368" s="211"/>
      <c r="AC368" s="211"/>
      <c r="AD368" s="211"/>
      <c r="AE368" s="211" t="s">
        <v>138</v>
      </c>
      <c r="AF368" s="211"/>
      <c r="AG368" s="211"/>
      <c r="AH368" s="211"/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ht="20.399999999999999" outlineLevel="1" x14ac:dyDescent="0.25">
      <c r="A369" s="212">
        <v>95</v>
      </c>
      <c r="B369" s="218" t="s">
        <v>509</v>
      </c>
      <c r="C369" s="264" t="s">
        <v>510</v>
      </c>
      <c r="D369" s="220" t="s">
        <v>508</v>
      </c>
      <c r="E369" s="228">
        <v>1</v>
      </c>
      <c r="F369" s="232">
        <f>H369+J369</f>
        <v>0</v>
      </c>
      <c r="G369" s="233">
        <f>ROUND(E369*F369,2)</f>
        <v>0</v>
      </c>
      <c r="H369" s="233"/>
      <c r="I369" s="233">
        <f>ROUND(E369*H369,2)</f>
        <v>0</v>
      </c>
      <c r="J369" s="233"/>
      <c r="K369" s="233">
        <f>ROUND(E369*J369,2)</f>
        <v>0</v>
      </c>
      <c r="L369" s="233">
        <v>21</v>
      </c>
      <c r="M369" s="233">
        <f>G369*(1+L369/100)</f>
        <v>0</v>
      </c>
      <c r="N369" s="221">
        <v>0</v>
      </c>
      <c r="O369" s="221">
        <f>ROUND(E369*N369,5)</f>
        <v>0</v>
      </c>
      <c r="P369" s="221">
        <v>0</v>
      </c>
      <c r="Q369" s="221">
        <f>ROUND(E369*P369,5)</f>
        <v>0</v>
      </c>
      <c r="R369" s="221"/>
      <c r="S369" s="221"/>
      <c r="T369" s="222">
        <v>0</v>
      </c>
      <c r="U369" s="221">
        <f>ROUND(E369*T369,2)</f>
        <v>0</v>
      </c>
      <c r="V369" s="211"/>
      <c r="W369" s="211"/>
      <c r="X369" s="211"/>
      <c r="Y369" s="211"/>
      <c r="Z369" s="211"/>
      <c r="AA369" s="211"/>
      <c r="AB369" s="211"/>
      <c r="AC369" s="211"/>
      <c r="AD369" s="211"/>
      <c r="AE369" s="211" t="s">
        <v>138</v>
      </c>
      <c r="AF369" s="211"/>
      <c r="AG369" s="211"/>
      <c r="AH369" s="211"/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ht="20.399999999999999" outlineLevel="1" x14ac:dyDescent="0.25">
      <c r="A370" s="212">
        <v>96</v>
      </c>
      <c r="B370" s="218" t="s">
        <v>511</v>
      </c>
      <c r="C370" s="264" t="s">
        <v>510</v>
      </c>
      <c r="D370" s="220" t="s">
        <v>508</v>
      </c>
      <c r="E370" s="228">
        <v>1</v>
      </c>
      <c r="F370" s="232">
        <f>H370+J370</f>
        <v>0</v>
      </c>
      <c r="G370" s="233">
        <f>ROUND(E370*F370,2)</f>
        <v>0</v>
      </c>
      <c r="H370" s="233"/>
      <c r="I370" s="233">
        <f>ROUND(E370*H370,2)</f>
        <v>0</v>
      </c>
      <c r="J370" s="233"/>
      <c r="K370" s="233">
        <f>ROUND(E370*J370,2)</f>
        <v>0</v>
      </c>
      <c r="L370" s="233">
        <v>21</v>
      </c>
      <c r="M370" s="233">
        <f>G370*(1+L370/100)</f>
        <v>0</v>
      </c>
      <c r="N370" s="221">
        <v>0</v>
      </c>
      <c r="O370" s="221">
        <f>ROUND(E370*N370,5)</f>
        <v>0</v>
      </c>
      <c r="P370" s="221">
        <v>0</v>
      </c>
      <c r="Q370" s="221">
        <f>ROUND(E370*P370,5)</f>
        <v>0</v>
      </c>
      <c r="R370" s="221"/>
      <c r="S370" s="221"/>
      <c r="T370" s="222">
        <v>0</v>
      </c>
      <c r="U370" s="221">
        <f>ROUND(E370*T370,2)</f>
        <v>0</v>
      </c>
      <c r="V370" s="211"/>
      <c r="W370" s="211"/>
      <c r="X370" s="211"/>
      <c r="Y370" s="211"/>
      <c r="Z370" s="211"/>
      <c r="AA370" s="211"/>
      <c r="AB370" s="211"/>
      <c r="AC370" s="211"/>
      <c r="AD370" s="211"/>
      <c r="AE370" s="211" t="s">
        <v>138</v>
      </c>
      <c r="AF370" s="211"/>
      <c r="AG370" s="211"/>
      <c r="AH370" s="211"/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ht="20.399999999999999" outlineLevel="1" x14ac:dyDescent="0.25">
      <c r="A371" s="212">
        <v>97</v>
      </c>
      <c r="B371" s="218" t="s">
        <v>512</v>
      </c>
      <c r="C371" s="264" t="s">
        <v>510</v>
      </c>
      <c r="D371" s="220" t="s">
        <v>508</v>
      </c>
      <c r="E371" s="228">
        <v>1</v>
      </c>
      <c r="F371" s="232">
        <f>H371+J371</f>
        <v>0</v>
      </c>
      <c r="G371" s="233">
        <f>ROUND(E371*F371,2)</f>
        <v>0</v>
      </c>
      <c r="H371" s="233"/>
      <c r="I371" s="233">
        <f>ROUND(E371*H371,2)</f>
        <v>0</v>
      </c>
      <c r="J371" s="233"/>
      <c r="K371" s="233">
        <f>ROUND(E371*J371,2)</f>
        <v>0</v>
      </c>
      <c r="L371" s="233">
        <v>21</v>
      </c>
      <c r="M371" s="233">
        <f>G371*(1+L371/100)</f>
        <v>0</v>
      </c>
      <c r="N371" s="221">
        <v>0</v>
      </c>
      <c r="O371" s="221">
        <f>ROUND(E371*N371,5)</f>
        <v>0</v>
      </c>
      <c r="P371" s="221">
        <v>0</v>
      </c>
      <c r="Q371" s="221">
        <f>ROUND(E371*P371,5)</f>
        <v>0</v>
      </c>
      <c r="R371" s="221"/>
      <c r="S371" s="221"/>
      <c r="T371" s="222">
        <v>0</v>
      </c>
      <c r="U371" s="221">
        <f>ROUND(E371*T371,2)</f>
        <v>0</v>
      </c>
      <c r="V371" s="211"/>
      <c r="W371" s="211"/>
      <c r="X371" s="211"/>
      <c r="Y371" s="211"/>
      <c r="Z371" s="211"/>
      <c r="AA371" s="211"/>
      <c r="AB371" s="211"/>
      <c r="AC371" s="211"/>
      <c r="AD371" s="211"/>
      <c r="AE371" s="211" t="s">
        <v>138</v>
      </c>
      <c r="AF371" s="211"/>
      <c r="AG371" s="211"/>
      <c r="AH371" s="211"/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x14ac:dyDescent="0.25">
      <c r="A372" s="213" t="s">
        <v>135</v>
      </c>
      <c r="B372" s="219" t="s">
        <v>98</v>
      </c>
      <c r="C372" s="266" t="s">
        <v>99</v>
      </c>
      <c r="D372" s="224"/>
      <c r="E372" s="230"/>
      <c r="F372" s="234"/>
      <c r="G372" s="234">
        <f>SUMIF(AE373:AE375,"&lt;&gt;NOR",G373:G375)</f>
        <v>0</v>
      </c>
      <c r="H372" s="234"/>
      <c r="I372" s="234">
        <f>SUM(I373:I375)</f>
        <v>0</v>
      </c>
      <c r="J372" s="234"/>
      <c r="K372" s="234">
        <f>SUM(K373:K375)</f>
        <v>0</v>
      </c>
      <c r="L372" s="234"/>
      <c r="M372" s="234">
        <f>SUM(M373:M375)</f>
        <v>0</v>
      </c>
      <c r="N372" s="225"/>
      <c r="O372" s="225">
        <f>SUM(O373:O375)</f>
        <v>0</v>
      </c>
      <c r="P372" s="225"/>
      <c r="Q372" s="225">
        <f>SUM(Q373:Q375)</f>
        <v>0</v>
      </c>
      <c r="R372" s="225"/>
      <c r="S372" s="225"/>
      <c r="T372" s="226"/>
      <c r="U372" s="225">
        <f>SUM(U373:U375)</f>
        <v>0</v>
      </c>
      <c r="AE372" t="s">
        <v>136</v>
      </c>
    </row>
    <row r="373" spans="1:60" ht="20.399999999999999" outlineLevel="1" x14ac:dyDescent="0.25">
      <c r="A373" s="212">
        <v>98</v>
      </c>
      <c r="B373" s="218" t="s">
        <v>513</v>
      </c>
      <c r="C373" s="264" t="s">
        <v>514</v>
      </c>
      <c r="D373" s="220" t="s">
        <v>508</v>
      </c>
      <c r="E373" s="228">
        <v>1</v>
      </c>
      <c r="F373" s="232">
        <f>H373+J373</f>
        <v>0</v>
      </c>
      <c r="G373" s="233">
        <f>ROUND(E373*F373,2)</f>
        <v>0</v>
      </c>
      <c r="H373" s="233"/>
      <c r="I373" s="233">
        <f>ROUND(E373*H373,2)</f>
        <v>0</v>
      </c>
      <c r="J373" s="233"/>
      <c r="K373" s="233">
        <f>ROUND(E373*J373,2)</f>
        <v>0</v>
      </c>
      <c r="L373" s="233">
        <v>21</v>
      </c>
      <c r="M373" s="233">
        <f>G373*(1+L373/100)</f>
        <v>0</v>
      </c>
      <c r="N373" s="221">
        <v>0</v>
      </c>
      <c r="O373" s="221">
        <f>ROUND(E373*N373,5)</f>
        <v>0</v>
      </c>
      <c r="P373" s="221">
        <v>0</v>
      </c>
      <c r="Q373" s="221">
        <f>ROUND(E373*P373,5)</f>
        <v>0</v>
      </c>
      <c r="R373" s="221"/>
      <c r="S373" s="221"/>
      <c r="T373" s="222">
        <v>0</v>
      </c>
      <c r="U373" s="221">
        <f>ROUND(E373*T373,2)</f>
        <v>0</v>
      </c>
      <c r="V373" s="211"/>
      <c r="W373" s="211"/>
      <c r="X373" s="211"/>
      <c r="Y373" s="211"/>
      <c r="Z373" s="211"/>
      <c r="AA373" s="211"/>
      <c r="AB373" s="211"/>
      <c r="AC373" s="211"/>
      <c r="AD373" s="211"/>
      <c r="AE373" s="211" t="s">
        <v>138</v>
      </c>
      <c r="AF373" s="211"/>
      <c r="AG373" s="211"/>
      <c r="AH373" s="211"/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ht="20.399999999999999" outlineLevel="1" x14ac:dyDescent="0.25">
      <c r="A374" s="212">
        <v>99</v>
      </c>
      <c r="B374" s="218" t="s">
        <v>515</v>
      </c>
      <c r="C374" s="264" t="s">
        <v>514</v>
      </c>
      <c r="D374" s="220" t="s">
        <v>508</v>
      </c>
      <c r="E374" s="228">
        <v>1</v>
      </c>
      <c r="F374" s="232">
        <f>H374+J374</f>
        <v>0</v>
      </c>
      <c r="G374" s="233">
        <f>ROUND(E374*F374,2)</f>
        <v>0</v>
      </c>
      <c r="H374" s="233"/>
      <c r="I374" s="233">
        <f>ROUND(E374*H374,2)</f>
        <v>0</v>
      </c>
      <c r="J374" s="233"/>
      <c r="K374" s="233">
        <f>ROUND(E374*J374,2)</f>
        <v>0</v>
      </c>
      <c r="L374" s="233">
        <v>21</v>
      </c>
      <c r="M374" s="233">
        <f>G374*(1+L374/100)</f>
        <v>0</v>
      </c>
      <c r="N374" s="221">
        <v>0</v>
      </c>
      <c r="O374" s="221">
        <f>ROUND(E374*N374,5)</f>
        <v>0</v>
      </c>
      <c r="P374" s="221">
        <v>0</v>
      </c>
      <c r="Q374" s="221">
        <f>ROUND(E374*P374,5)</f>
        <v>0</v>
      </c>
      <c r="R374" s="221"/>
      <c r="S374" s="221"/>
      <c r="T374" s="222">
        <v>0</v>
      </c>
      <c r="U374" s="221">
        <f>ROUND(E374*T374,2)</f>
        <v>0</v>
      </c>
      <c r="V374" s="211"/>
      <c r="W374" s="211"/>
      <c r="X374" s="211"/>
      <c r="Y374" s="211"/>
      <c r="Z374" s="211"/>
      <c r="AA374" s="211"/>
      <c r="AB374" s="211"/>
      <c r="AC374" s="211"/>
      <c r="AD374" s="211"/>
      <c r="AE374" s="211" t="s">
        <v>138</v>
      </c>
      <c r="AF374" s="211"/>
      <c r="AG374" s="211"/>
      <c r="AH374" s="211"/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ht="20.399999999999999" outlineLevel="1" x14ac:dyDescent="0.25">
      <c r="A375" s="212">
        <v>100</v>
      </c>
      <c r="B375" s="218" t="s">
        <v>516</v>
      </c>
      <c r="C375" s="264" t="s">
        <v>514</v>
      </c>
      <c r="D375" s="220" t="s">
        <v>508</v>
      </c>
      <c r="E375" s="228">
        <v>1</v>
      </c>
      <c r="F375" s="232">
        <f>H375+J375</f>
        <v>0</v>
      </c>
      <c r="G375" s="233">
        <f>ROUND(E375*F375,2)</f>
        <v>0</v>
      </c>
      <c r="H375" s="233"/>
      <c r="I375" s="233">
        <f>ROUND(E375*H375,2)</f>
        <v>0</v>
      </c>
      <c r="J375" s="233"/>
      <c r="K375" s="233">
        <f>ROUND(E375*J375,2)</f>
        <v>0</v>
      </c>
      <c r="L375" s="233">
        <v>21</v>
      </c>
      <c r="M375" s="233">
        <f>G375*(1+L375/100)</f>
        <v>0</v>
      </c>
      <c r="N375" s="221">
        <v>0</v>
      </c>
      <c r="O375" s="221">
        <f>ROUND(E375*N375,5)</f>
        <v>0</v>
      </c>
      <c r="P375" s="221">
        <v>0</v>
      </c>
      <c r="Q375" s="221">
        <f>ROUND(E375*P375,5)</f>
        <v>0</v>
      </c>
      <c r="R375" s="221"/>
      <c r="S375" s="221"/>
      <c r="T375" s="222">
        <v>0</v>
      </c>
      <c r="U375" s="221">
        <f>ROUND(E375*T375,2)</f>
        <v>0</v>
      </c>
      <c r="V375" s="211"/>
      <c r="W375" s="211"/>
      <c r="X375" s="211"/>
      <c r="Y375" s="211"/>
      <c r="Z375" s="211"/>
      <c r="AA375" s="211"/>
      <c r="AB375" s="211"/>
      <c r="AC375" s="211"/>
      <c r="AD375" s="211"/>
      <c r="AE375" s="211" t="s">
        <v>138</v>
      </c>
      <c r="AF375" s="211"/>
      <c r="AG375" s="211"/>
      <c r="AH375" s="211"/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x14ac:dyDescent="0.25">
      <c r="A376" s="213" t="s">
        <v>135</v>
      </c>
      <c r="B376" s="219" t="s">
        <v>100</v>
      </c>
      <c r="C376" s="266" t="s">
        <v>101</v>
      </c>
      <c r="D376" s="224"/>
      <c r="E376" s="230"/>
      <c r="F376" s="234"/>
      <c r="G376" s="234">
        <f>SUMIF(AE377:AE382,"&lt;&gt;NOR",G377:G382)</f>
        <v>0</v>
      </c>
      <c r="H376" s="234"/>
      <c r="I376" s="234">
        <f>SUM(I377:I382)</f>
        <v>0</v>
      </c>
      <c r="J376" s="234"/>
      <c r="K376" s="234">
        <f>SUM(K377:K382)</f>
        <v>0</v>
      </c>
      <c r="L376" s="234"/>
      <c r="M376" s="234">
        <f>SUM(M377:M382)</f>
        <v>0</v>
      </c>
      <c r="N376" s="225"/>
      <c r="O376" s="225">
        <f>SUM(O377:O382)</f>
        <v>0</v>
      </c>
      <c r="P376" s="225"/>
      <c r="Q376" s="225">
        <f>SUM(Q377:Q382)</f>
        <v>0</v>
      </c>
      <c r="R376" s="225"/>
      <c r="S376" s="225"/>
      <c r="T376" s="226"/>
      <c r="U376" s="225">
        <f>SUM(U377:U382)</f>
        <v>0</v>
      </c>
      <c r="AE376" t="s">
        <v>136</v>
      </c>
    </row>
    <row r="377" spans="1:60" ht="20.399999999999999" outlineLevel="1" x14ac:dyDescent="0.25">
      <c r="A377" s="212">
        <v>101</v>
      </c>
      <c r="B377" s="218" t="s">
        <v>517</v>
      </c>
      <c r="C377" s="264" t="s">
        <v>518</v>
      </c>
      <c r="D377" s="220" t="s">
        <v>508</v>
      </c>
      <c r="E377" s="228">
        <v>2</v>
      </c>
      <c r="F377" s="232">
        <f>H377+J377</f>
        <v>0</v>
      </c>
      <c r="G377" s="233">
        <f>ROUND(E377*F377,2)</f>
        <v>0</v>
      </c>
      <c r="H377" s="233"/>
      <c r="I377" s="233">
        <f>ROUND(E377*H377,2)</f>
        <v>0</v>
      </c>
      <c r="J377" s="233"/>
      <c r="K377" s="233">
        <f>ROUND(E377*J377,2)</f>
        <v>0</v>
      </c>
      <c r="L377" s="233">
        <v>21</v>
      </c>
      <c r="M377" s="233">
        <f>G377*(1+L377/100)</f>
        <v>0</v>
      </c>
      <c r="N377" s="221">
        <v>0</v>
      </c>
      <c r="O377" s="221">
        <f>ROUND(E377*N377,5)</f>
        <v>0</v>
      </c>
      <c r="P377" s="221">
        <v>0</v>
      </c>
      <c r="Q377" s="221">
        <f>ROUND(E377*P377,5)</f>
        <v>0</v>
      </c>
      <c r="R377" s="221"/>
      <c r="S377" s="221"/>
      <c r="T377" s="222">
        <v>0</v>
      </c>
      <c r="U377" s="221">
        <f>ROUND(E377*T377,2)</f>
        <v>0</v>
      </c>
      <c r="V377" s="211"/>
      <c r="W377" s="211"/>
      <c r="X377" s="211"/>
      <c r="Y377" s="211"/>
      <c r="Z377" s="211"/>
      <c r="AA377" s="211"/>
      <c r="AB377" s="211"/>
      <c r="AC377" s="211"/>
      <c r="AD377" s="211"/>
      <c r="AE377" s="211" t="s">
        <v>138</v>
      </c>
      <c r="AF377" s="211"/>
      <c r="AG377" s="211"/>
      <c r="AH377" s="211"/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ht="20.399999999999999" outlineLevel="1" x14ac:dyDescent="0.25">
      <c r="A378" s="212">
        <v>102</v>
      </c>
      <c r="B378" s="218" t="s">
        <v>519</v>
      </c>
      <c r="C378" s="264" t="s">
        <v>520</v>
      </c>
      <c r="D378" s="220" t="s">
        <v>508</v>
      </c>
      <c r="E378" s="228">
        <v>1</v>
      </c>
      <c r="F378" s="232">
        <f>H378+J378</f>
        <v>0</v>
      </c>
      <c r="G378" s="233">
        <f>ROUND(E378*F378,2)</f>
        <v>0</v>
      </c>
      <c r="H378" s="233"/>
      <c r="I378" s="233">
        <f>ROUND(E378*H378,2)</f>
        <v>0</v>
      </c>
      <c r="J378" s="233"/>
      <c r="K378" s="233">
        <f>ROUND(E378*J378,2)</f>
        <v>0</v>
      </c>
      <c r="L378" s="233">
        <v>21</v>
      </c>
      <c r="M378" s="233">
        <f>G378*(1+L378/100)</f>
        <v>0</v>
      </c>
      <c r="N378" s="221">
        <v>0</v>
      </c>
      <c r="O378" s="221">
        <f>ROUND(E378*N378,5)</f>
        <v>0</v>
      </c>
      <c r="P378" s="221">
        <v>0</v>
      </c>
      <c r="Q378" s="221">
        <f>ROUND(E378*P378,5)</f>
        <v>0</v>
      </c>
      <c r="R378" s="221"/>
      <c r="S378" s="221"/>
      <c r="T378" s="222">
        <v>0</v>
      </c>
      <c r="U378" s="221">
        <f>ROUND(E378*T378,2)</f>
        <v>0</v>
      </c>
      <c r="V378" s="211"/>
      <c r="W378" s="211"/>
      <c r="X378" s="211"/>
      <c r="Y378" s="211"/>
      <c r="Z378" s="211"/>
      <c r="AA378" s="211"/>
      <c r="AB378" s="211"/>
      <c r="AC378" s="211"/>
      <c r="AD378" s="211"/>
      <c r="AE378" s="211" t="s">
        <v>138</v>
      </c>
      <c r="AF378" s="211"/>
      <c r="AG378" s="211"/>
      <c r="AH378" s="211"/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ht="20.399999999999999" outlineLevel="1" x14ac:dyDescent="0.25">
      <c r="A379" s="212">
        <v>103</v>
      </c>
      <c r="B379" s="218" t="s">
        <v>521</v>
      </c>
      <c r="C379" s="264" t="s">
        <v>520</v>
      </c>
      <c r="D379" s="220" t="s">
        <v>508</v>
      </c>
      <c r="E379" s="228">
        <v>1</v>
      </c>
      <c r="F379" s="232">
        <f>H379+J379</f>
        <v>0</v>
      </c>
      <c r="G379" s="233">
        <f>ROUND(E379*F379,2)</f>
        <v>0</v>
      </c>
      <c r="H379" s="233"/>
      <c r="I379" s="233">
        <f>ROUND(E379*H379,2)</f>
        <v>0</v>
      </c>
      <c r="J379" s="233"/>
      <c r="K379" s="233">
        <f>ROUND(E379*J379,2)</f>
        <v>0</v>
      </c>
      <c r="L379" s="233">
        <v>21</v>
      </c>
      <c r="M379" s="233">
        <f>G379*(1+L379/100)</f>
        <v>0</v>
      </c>
      <c r="N379" s="221">
        <v>0</v>
      </c>
      <c r="O379" s="221">
        <f>ROUND(E379*N379,5)</f>
        <v>0</v>
      </c>
      <c r="P379" s="221">
        <v>0</v>
      </c>
      <c r="Q379" s="221">
        <f>ROUND(E379*P379,5)</f>
        <v>0</v>
      </c>
      <c r="R379" s="221"/>
      <c r="S379" s="221"/>
      <c r="T379" s="222">
        <v>0</v>
      </c>
      <c r="U379" s="221">
        <f>ROUND(E379*T379,2)</f>
        <v>0</v>
      </c>
      <c r="V379" s="211"/>
      <c r="W379" s="211"/>
      <c r="X379" s="211"/>
      <c r="Y379" s="211"/>
      <c r="Z379" s="211"/>
      <c r="AA379" s="211"/>
      <c r="AB379" s="211"/>
      <c r="AC379" s="211"/>
      <c r="AD379" s="211"/>
      <c r="AE379" s="211" t="s">
        <v>138</v>
      </c>
      <c r="AF379" s="211"/>
      <c r="AG379" s="211"/>
      <c r="AH379" s="211"/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ht="20.399999999999999" outlineLevel="1" x14ac:dyDescent="0.25">
      <c r="A380" s="212">
        <v>104</v>
      </c>
      <c r="B380" s="218" t="s">
        <v>522</v>
      </c>
      <c r="C380" s="264" t="s">
        <v>523</v>
      </c>
      <c r="D380" s="220" t="s">
        <v>508</v>
      </c>
      <c r="E380" s="228">
        <v>1</v>
      </c>
      <c r="F380" s="232">
        <f>H380+J380</f>
        <v>0</v>
      </c>
      <c r="G380" s="233">
        <f>ROUND(E380*F380,2)</f>
        <v>0</v>
      </c>
      <c r="H380" s="233"/>
      <c r="I380" s="233">
        <f>ROUND(E380*H380,2)</f>
        <v>0</v>
      </c>
      <c r="J380" s="233"/>
      <c r="K380" s="233">
        <f>ROUND(E380*J380,2)</f>
        <v>0</v>
      </c>
      <c r="L380" s="233">
        <v>21</v>
      </c>
      <c r="M380" s="233">
        <f>G380*(1+L380/100)</f>
        <v>0</v>
      </c>
      <c r="N380" s="221">
        <v>0</v>
      </c>
      <c r="O380" s="221">
        <f>ROUND(E380*N380,5)</f>
        <v>0</v>
      </c>
      <c r="P380" s="221">
        <v>0</v>
      </c>
      <c r="Q380" s="221">
        <f>ROUND(E380*P380,5)</f>
        <v>0</v>
      </c>
      <c r="R380" s="221"/>
      <c r="S380" s="221"/>
      <c r="T380" s="222">
        <v>0</v>
      </c>
      <c r="U380" s="221">
        <f>ROUND(E380*T380,2)</f>
        <v>0</v>
      </c>
      <c r="V380" s="211"/>
      <c r="W380" s="211"/>
      <c r="X380" s="211"/>
      <c r="Y380" s="211"/>
      <c r="Z380" s="211"/>
      <c r="AA380" s="211"/>
      <c r="AB380" s="211"/>
      <c r="AC380" s="211"/>
      <c r="AD380" s="211"/>
      <c r="AE380" s="211" t="s">
        <v>138</v>
      </c>
      <c r="AF380" s="211"/>
      <c r="AG380" s="211"/>
      <c r="AH380" s="211"/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ht="20.399999999999999" outlineLevel="1" x14ac:dyDescent="0.25">
      <c r="A381" s="212">
        <v>105</v>
      </c>
      <c r="B381" s="218" t="s">
        <v>524</v>
      </c>
      <c r="C381" s="264" t="s">
        <v>525</v>
      </c>
      <c r="D381" s="220" t="s">
        <v>508</v>
      </c>
      <c r="E381" s="228">
        <v>1</v>
      </c>
      <c r="F381" s="232">
        <f>H381+J381</f>
        <v>0</v>
      </c>
      <c r="G381" s="233">
        <f>ROUND(E381*F381,2)</f>
        <v>0</v>
      </c>
      <c r="H381" s="233"/>
      <c r="I381" s="233">
        <f>ROUND(E381*H381,2)</f>
        <v>0</v>
      </c>
      <c r="J381" s="233"/>
      <c r="K381" s="233">
        <f>ROUND(E381*J381,2)</f>
        <v>0</v>
      </c>
      <c r="L381" s="233">
        <v>21</v>
      </c>
      <c r="M381" s="233">
        <f>G381*(1+L381/100)</f>
        <v>0</v>
      </c>
      <c r="N381" s="221">
        <v>0</v>
      </c>
      <c r="O381" s="221">
        <f>ROUND(E381*N381,5)</f>
        <v>0</v>
      </c>
      <c r="P381" s="221">
        <v>0</v>
      </c>
      <c r="Q381" s="221">
        <f>ROUND(E381*P381,5)</f>
        <v>0</v>
      </c>
      <c r="R381" s="221"/>
      <c r="S381" s="221"/>
      <c r="T381" s="222">
        <v>0</v>
      </c>
      <c r="U381" s="221">
        <f>ROUND(E381*T381,2)</f>
        <v>0</v>
      </c>
      <c r="V381" s="211"/>
      <c r="W381" s="211"/>
      <c r="X381" s="211"/>
      <c r="Y381" s="211"/>
      <c r="Z381" s="211"/>
      <c r="AA381" s="211"/>
      <c r="AB381" s="211"/>
      <c r="AC381" s="211"/>
      <c r="AD381" s="211"/>
      <c r="AE381" s="211" t="s">
        <v>138</v>
      </c>
      <c r="AF381" s="211"/>
      <c r="AG381" s="211"/>
      <c r="AH381" s="211"/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ht="20.399999999999999" outlineLevel="1" x14ac:dyDescent="0.25">
      <c r="A382" s="212">
        <v>106</v>
      </c>
      <c r="B382" s="218" t="s">
        <v>526</v>
      </c>
      <c r="C382" s="264" t="s">
        <v>525</v>
      </c>
      <c r="D382" s="220" t="s">
        <v>508</v>
      </c>
      <c r="E382" s="228">
        <v>1</v>
      </c>
      <c r="F382" s="232">
        <f>H382+J382</f>
        <v>0</v>
      </c>
      <c r="G382" s="233">
        <f>ROUND(E382*F382,2)</f>
        <v>0</v>
      </c>
      <c r="H382" s="233"/>
      <c r="I382" s="233">
        <f>ROUND(E382*H382,2)</f>
        <v>0</v>
      </c>
      <c r="J382" s="233"/>
      <c r="K382" s="233">
        <f>ROUND(E382*J382,2)</f>
        <v>0</v>
      </c>
      <c r="L382" s="233">
        <v>21</v>
      </c>
      <c r="M382" s="233">
        <f>G382*(1+L382/100)</f>
        <v>0</v>
      </c>
      <c r="N382" s="221">
        <v>0</v>
      </c>
      <c r="O382" s="221">
        <f>ROUND(E382*N382,5)</f>
        <v>0</v>
      </c>
      <c r="P382" s="221">
        <v>0</v>
      </c>
      <c r="Q382" s="221">
        <f>ROUND(E382*P382,5)</f>
        <v>0</v>
      </c>
      <c r="R382" s="221"/>
      <c r="S382" s="221"/>
      <c r="T382" s="222">
        <v>0</v>
      </c>
      <c r="U382" s="221">
        <f>ROUND(E382*T382,2)</f>
        <v>0</v>
      </c>
      <c r="V382" s="211"/>
      <c r="W382" s="211"/>
      <c r="X382" s="211"/>
      <c r="Y382" s="211"/>
      <c r="Z382" s="211"/>
      <c r="AA382" s="211"/>
      <c r="AB382" s="211"/>
      <c r="AC382" s="211"/>
      <c r="AD382" s="211"/>
      <c r="AE382" s="211" t="s">
        <v>138</v>
      </c>
      <c r="AF382" s="211"/>
      <c r="AG382" s="211"/>
      <c r="AH382" s="211"/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x14ac:dyDescent="0.25">
      <c r="A383" s="213" t="s">
        <v>135</v>
      </c>
      <c r="B383" s="219" t="s">
        <v>102</v>
      </c>
      <c r="C383" s="266" t="s">
        <v>103</v>
      </c>
      <c r="D383" s="224"/>
      <c r="E383" s="230"/>
      <c r="F383" s="234"/>
      <c r="G383" s="234">
        <f>SUMIF(AE384:AE391,"&lt;&gt;NOR",G384:G391)</f>
        <v>0</v>
      </c>
      <c r="H383" s="234"/>
      <c r="I383" s="234">
        <f>SUM(I384:I391)</f>
        <v>0</v>
      </c>
      <c r="J383" s="234"/>
      <c r="K383" s="234">
        <f>SUM(K384:K391)</f>
        <v>0</v>
      </c>
      <c r="L383" s="234"/>
      <c r="M383" s="234">
        <f>SUM(M384:M391)</f>
        <v>0</v>
      </c>
      <c r="N383" s="225"/>
      <c r="O383" s="225">
        <f>SUM(O384:O391)</f>
        <v>0.20601000000000003</v>
      </c>
      <c r="P383" s="225"/>
      <c r="Q383" s="225">
        <f>SUM(Q384:Q391)</f>
        <v>0</v>
      </c>
      <c r="R383" s="225"/>
      <c r="S383" s="225"/>
      <c r="T383" s="226"/>
      <c r="U383" s="225">
        <f>SUM(U384:U391)</f>
        <v>10.19</v>
      </c>
      <c r="AE383" t="s">
        <v>136</v>
      </c>
    </row>
    <row r="384" spans="1:60" ht="20.399999999999999" outlineLevel="1" x14ac:dyDescent="0.25">
      <c r="A384" s="212">
        <v>107</v>
      </c>
      <c r="B384" s="218" t="s">
        <v>527</v>
      </c>
      <c r="C384" s="264" t="s">
        <v>528</v>
      </c>
      <c r="D384" s="220" t="s">
        <v>216</v>
      </c>
      <c r="E384" s="228">
        <v>11.83</v>
      </c>
      <c r="F384" s="232">
        <f>H384+J384</f>
        <v>0</v>
      </c>
      <c r="G384" s="233">
        <f>ROUND(E384*F384,2)</f>
        <v>0</v>
      </c>
      <c r="H384" s="233"/>
      <c r="I384" s="233">
        <f>ROUND(E384*H384,2)</f>
        <v>0</v>
      </c>
      <c r="J384" s="233"/>
      <c r="K384" s="233">
        <f>ROUND(E384*J384,2)</f>
        <v>0</v>
      </c>
      <c r="L384" s="233">
        <v>21</v>
      </c>
      <c r="M384" s="233">
        <f>G384*(1+L384/100)</f>
        <v>0</v>
      </c>
      <c r="N384" s="221">
        <v>3.2200000000000002E-3</v>
      </c>
      <c r="O384" s="221">
        <f>ROUND(E384*N384,5)</f>
        <v>3.8089999999999999E-2</v>
      </c>
      <c r="P384" s="221">
        <v>0</v>
      </c>
      <c r="Q384" s="221">
        <f>ROUND(E384*P384,5)</f>
        <v>0</v>
      </c>
      <c r="R384" s="221"/>
      <c r="S384" s="221"/>
      <c r="T384" s="222">
        <v>0.59894999999999998</v>
      </c>
      <c r="U384" s="221">
        <f>ROUND(E384*T384,2)</f>
        <v>7.09</v>
      </c>
      <c r="V384" s="211"/>
      <c r="W384" s="211"/>
      <c r="X384" s="211"/>
      <c r="Y384" s="211"/>
      <c r="Z384" s="211"/>
      <c r="AA384" s="211"/>
      <c r="AB384" s="211"/>
      <c r="AC384" s="211"/>
      <c r="AD384" s="211"/>
      <c r="AE384" s="211" t="s">
        <v>138</v>
      </c>
      <c r="AF384" s="211"/>
      <c r="AG384" s="211"/>
      <c r="AH384" s="211"/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5">
      <c r="A385" s="212"/>
      <c r="B385" s="218"/>
      <c r="C385" s="265" t="s">
        <v>234</v>
      </c>
      <c r="D385" s="223"/>
      <c r="E385" s="229"/>
      <c r="F385" s="233"/>
      <c r="G385" s="233"/>
      <c r="H385" s="233"/>
      <c r="I385" s="233"/>
      <c r="J385" s="233"/>
      <c r="K385" s="233"/>
      <c r="L385" s="233"/>
      <c r="M385" s="233"/>
      <c r="N385" s="221"/>
      <c r="O385" s="221"/>
      <c r="P385" s="221"/>
      <c r="Q385" s="221"/>
      <c r="R385" s="221"/>
      <c r="S385" s="221"/>
      <c r="T385" s="222"/>
      <c r="U385" s="221"/>
      <c r="V385" s="211"/>
      <c r="W385" s="211"/>
      <c r="X385" s="211"/>
      <c r="Y385" s="211"/>
      <c r="Z385" s="211"/>
      <c r="AA385" s="211"/>
      <c r="AB385" s="211"/>
      <c r="AC385" s="211"/>
      <c r="AD385" s="211"/>
      <c r="AE385" s="211" t="s">
        <v>140</v>
      </c>
      <c r="AF385" s="211">
        <v>0</v>
      </c>
      <c r="AG385" s="211"/>
      <c r="AH385" s="211"/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5">
      <c r="A386" s="212"/>
      <c r="B386" s="218"/>
      <c r="C386" s="265" t="s">
        <v>529</v>
      </c>
      <c r="D386" s="223"/>
      <c r="E386" s="229">
        <v>11.83</v>
      </c>
      <c r="F386" s="233"/>
      <c r="G386" s="233"/>
      <c r="H386" s="233"/>
      <c r="I386" s="233"/>
      <c r="J386" s="233"/>
      <c r="K386" s="233"/>
      <c r="L386" s="233"/>
      <c r="M386" s="233"/>
      <c r="N386" s="221"/>
      <c r="O386" s="221"/>
      <c r="P386" s="221"/>
      <c r="Q386" s="221"/>
      <c r="R386" s="221"/>
      <c r="S386" s="221"/>
      <c r="T386" s="222"/>
      <c r="U386" s="221"/>
      <c r="V386" s="211"/>
      <c r="W386" s="211"/>
      <c r="X386" s="211"/>
      <c r="Y386" s="211"/>
      <c r="Z386" s="211"/>
      <c r="AA386" s="211"/>
      <c r="AB386" s="211"/>
      <c r="AC386" s="211"/>
      <c r="AD386" s="211"/>
      <c r="AE386" s="211" t="s">
        <v>140</v>
      </c>
      <c r="AF386" s="211">
        <v>0</v>
      </c>
      <c r="AG386" s="211"/>
      <c r="AH386" s="211"/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5">
      <c r="A387" s="212"/>
      <c r="B387" s="218"/>
      <c r="C387" s="267" t="s">
        <v>245</v>
      </c>
      <c r="D387" s="227"/>
      <c r="E387" s="231">
        <v>11.83</v>
      </c>
      <c r="F387" s="233"/>
      <c r="G387" s="233"/>
      <c r="H387" s="233"/>
      <c r="I387" s="233"/>
      <c r="J387" s="233"/>
      <c r="K387" s="233"/>
      <c r="L387" s="233"/>
      <c r="M387" s="233"/>
      <c r="N387" s="221"/>
      <c r="O387" s="221"/>
      <c r="P387" s="221"/>
      <c r="Q387" s="221"/>
      <c r="R387" s="221"/>
      <c r="S387" s="221"/>
      <c r="T387" s="222"/>
      <c r="U387" s="221"/>
      <c r="V387" s="211"/>
      <c r="W387" s="211"/>
      <c r="X387" s="211"/>
      <c r="Y387" s="211"/>
      <c r="Z387" s="211"/>
      <c r="AA387" s="211"/>
      <c r="AB387" s="211"/>
      <c r="AC387" s="211"/>
      <c r="AD387" s="211"/>
      <c r="AE387" s="211" t="s">
        <v>140</v>
      </c>
      <c r="AF387" s="211">
        <v>1</v>
      </c>
      <c r="AG387" s="211"/>
      <c r="AH387" s="211"/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ht="20.399999999999999" outlineLevel="1" x14ac:dyDescent="0.25">
      <c r="A388" s="212">
        <v>108</v>
      </c>
      <c r="B388" s="218" t="s">
        <v>530</v>
      </c>
      <c r="C388" s="264" t="s">
        <v>531</v>
      </c>
      <c r="D388" s="220" t="s">
        <v>216</v>
      </c>
      <c r="E388" s="228">
        <v>11.47</v>
      </c>
      <c r="F388" s="232">
        <f>H388+J388</f>
        <v>0</v>
      </c>
      <c r="G388" s="233">
        <f>ROUND(E388*F388,2)</f>
        <v>0</v>
      </c>
      <c r="H388" s="233"/>
      <c r="I388" s="233">
        <f>ROUND(E388*H388,2)</f>
        <v>0</v>
      </c>
      <c r="J388" s="233"/>
      <c r="K388" s="233">
        <f>ROUND(E388*J388,2)</f>
        <v>0</v>
      </c>
      <c r="L388" s="233">
        <v>21</v>
      </c>
      <c r="M388" s="233">
        <f>G388*(1+L388/100)</f>
        <v>0</v>
      </c>
      <c r="N388" s="221">
        <v>1.464E-2</v>
      </c>
      <c r="O388" s="221">
        <f>ROUND(E388*N388,5)</f>
        <v>0.16792000000000001</v>
      </c>
      <c r="P388" s="221">
        <v>0</v>
      </c>
      <c r="Q388" s="221">
        <f>ROUND(E388*P388,5)</f>
        <v>0</v>
      </c>
      <c r="R388" s="221"/>
      <c r="S388" s="221"/>
      <c r="T388" s="222">
        <v>0.27</v>
      </c>
      <c r="U388" s="221">
        <f>ROUND(E388*T388,2)</f>
        <v>3.1</v>
      </c>
      <c r="V388" s="211"/>
      <c r="W388" s="211"/>
      <c r="X388" s="211"/>
      <c r="Y388" s="211"/>
      <c r="Z388" s="211"/>
      <c r="AA388" s="211"/>
      <c r="AB388" s="211"/>
      <c r="AC388" s="211"/>
      <c r="AD388" s="211"/>
      <c r="AE388" s="211" t="s">
        <v>138</v>
      </c>
      <c r="AF388" s="211"/>
      <c r="AG388" s="211"/>
      <c r="AH388" s="211"/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5">
      <c r="A389" s="212"/>
      <c r="B389" s="218"/>
      <c r="C389" s="265" t="s">
        <v>234</v>
      </c>
      <c r="D389" s="223"/>
      <c r="E389" s="229"/>
      <c r="F389" s="233"/>
      <c r="G389" s="233"/>
      <c r="H389" s="233"/>
      <c r="I389" s="233"/>
      <c r="J389" s="233"/>
      <c r="K389" s="233"/>
      <c r="L389" s="233"/>
      <c r="M389" s="233"/>
      <c r="N389" s="221"/>
      <c r="O389" s="221"/>
      <c r="P389" s="221"/>
      <c r="Q389" s="221"/>
      <c r="R389" s="221"/>
      <c r="S389" s="221"/>
      <c r="T389" s="222"/>
      <c r="U389" s="221"/>
      <c r="V389" s="211"/>
      <c r="W389" s="211"/>
      <c r="X389" s="211"/>
      <c r="Y389" s="211"/>
      <c r="Z389" s="211"/>
      <c r="AA389" s="211"/>
      <c r="AB389" s="211"/>
      <c r="AC389" s="211"/>
      <c r="AD389" s="211"/>
      <c r="AE389" s="211" t="s">
        <v>140</v>
      </c>
      <c r="AF389" s="211">
        <v>0</v>
      </c>
      <c r="AG389" s="211"/>
      <c r="AH389" s="211"/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5">
      <c r="A390" s="212"/>
      <c r="B390" s="218"/>
      <c r="C390" s="265" t="s">
        <v>532</v>
      </c>
      <c r="D390" s="223"/>
      <c r="E390" s="229">
        <v>11.47</v>
      </c>
      <c r="F390" s="233"/>
      <c r="G390" s="233"/>
      <c r="H390" s="233"/>
      <c r="I390" s="233"/>
      <c r="J390" s="233"/>
      <c r="K390" s="233"/>
      <c r="L390" s="233"/>
      <c r="M390" s="233"/>
      <c r="N390" s="221"/>
      <c r="O390" s="221"/>
      <c r="P390" s="221"/>
      <c r="Q390" s="221"/>
      <c r="R390" s="221"/>
      <c r="S390" s="221"/>
      <c r="T390" s="222"/>
      <c r="U390" s="221"/>
      <c r="V390" s="211"/>
      <c r="W390" s="211"/>
      <c r="X390" s="211"/>
      <c r="Y390" s="211"/>
      <c r="Z390" s="211"/>
      <c r="AA390" s="211"/>
      <c r="AB390" s="211"/>
      <c r="AC390" s="211"/>
      <c r="AD390" s="211"/>
      <c r="AE390" s="211" t="s">
        <v>140</v>
      </c>
      <c r="AF390" s="211">
        <v>0</v>
      </c>
      <c r="AG390" s="211"/>
      <c r="AH390" s="211"/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5">
      <c r="A391" s="212"/>
      <c r="B391" s="218"/>
      <c r="C391" s="267" t="s">
        <v>245</v>
      </c>
      <c r="D391" s="227"/>
      <c r="E391" s="231">
        <v>11.47</v>
      </c>
      <c r="F391" s="233"/>
      <c r="G391" s="233"/>
      <c r="H391" s="233"/>
      <c r="I391" s="233"/>
      <c r="J391" s="233"/>
      <c r="K391" s="233"/>
      <c r="L391" s="233"/>
      <c r="M391" s="233"/>
      <c r="N391" s="221"/>
      <c r="O391" s="221"/>
      <c r="P391" s="221"/>
      <c r="Q391" s="221"/>
      <c r="R391" s="221"/>
      <c r="S391" s="221"/>
      <c r="T391" s="222"/>
      <c r="U391" s="221"/>
      <c r="V391" s="211"/>
      <c r="W391" s="211"/>
      <c r="X391" s="211"/>
      <c r="Y391" s="211"/>
      <c r="Z391" s="211"/>
      <c r="AA391" s="211"/>
      <c r="AB391" s="211"/>
      <c r="AC391" s="211"/>
      <c r="AD391" s="211"/>
      <c r="AE391" s="211" t="s">
        <v>140</v>
      </c>
      <c r="AF391" s="211">
        <v>1</v>
      </c>
      <c r="AG391" s="211"/>
      <c r="AH391" s="211"/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x14ac:dyDescent="0.25">
      <c r="A392" s="213" t="s">
        <v>135</v>
      </c>
      <c r="B392" s="219" t="s">
        <v>104</v>
      </c>
      <c r="C392" s="266" t="s">
        <v>105</v>
      </c>
      <c r="D392" s="224"/>
      <c r="E392" s="230"/>
      <c r="F392" s="234"/>
      <c r="G392" s="234">
        <f>SUMIF(AE393:AE412,"&lt;&gt;NOR",G393:G412)</f>
        <v>0</v>
      </c>
      <c r="H392" s="234"/>
      <c r="I392" s="234">
        <f>SUM(I393:I412)</f>
        <v>0</v>
      </c>
      <c r="J392" s="234"/>
      <c r="K392" s="234">
        <f>SUM(K393:K412)</f>
        <v>0</v>
      </c>
      <c r="L392" s="234"/>
      <c r="M392" s="234">
        <f>SUM(M393:M412)</f>
        <v>0</v>
      </c>
      <c r="N392" s="225"/>
      <c r="O392" s="225">
        <f>SUM(O393:O412)</f>
        <v>0.19206000000000001</v>
      </c>
      <c r="P392" s="225"/>
      <c r="Q392" s="225">
        <f>SUM(Q393:Q412)</f>
        <v>0</v>
      </c>
      <c r="R392" s="225"/>
      <c r="S392" s="225"/>
      <c r="T392" s="226"/>
      <c r="U392" s="225">
        <f>SUM(U393:U412)</f>
        <v>37.4</v>
      </c>
      <c r="AE392" t="s">
        <v>136</v>
      </c>
    </row>
    <row r="393" spans="1:60" outlineLevel="1" x14ac:dyDescent="0.25">
      <c r="A393" s="212">
        <v>109</v>
      </c>
      <c r="B393" s="218" t="s">
        <v>533</v>
      </c>
      <c r="C393" s="264" t="s">
        <v>534</v>
      </c>
      <c r="D393" s="220" t="s">
        <v>216</v>
      </c>
      <c r="E393" s="228">
        <v>35.274000000000001</v>
      </c>
      <c r="F393" s="232">
        <f>H393+J393</f>
        <v>0</v>
      </c>
      <c r="G393" s="233">
        <f>ROUND(E393*F393,2)</f>
        <v>0</v>
      </c>
      <c r="H393" s="233"/>
      <c r="I393" s="233">
        <f>ROUND(E393*H393,2)</f>
        <v>0</v>
      </c>
      <c r="J393" s="233"/>
      <c r="K393" s="233">
        <f>ROUND(E393*J393,2)</f>
        <v>0</v>
      </c>
      <c r="L393" s="233">
        <v>21</v>
      </c>
      <c r="M393" s="233">
        <f>G393*(1+L393/100)</f>
        <v>0</v>
      </c>
      <c r="N393" s="221">
        <v>2.1000000000000001E-4</v>
      </c>
      <c r="O393" s="221">
        <f>ROUND(E393*N393,5)</f>
        <v>7.4099999999999999E-3</v>
      </c>
      <c r="P393" s="221">
        <v>0</v>
      </c>
      <c r="Q393" s="221">
        <f>ROUND(E393*P393,5)</f>
        <v>0</v>
      </c>
      <c r="R393" s="221"/>
      <c r="S393" s="221"/>
      <c r="T393" s="222">
        <v>0.05</v>
      </c>
      <c r="U393" s="221">
        <f>ROUND(E393*T393,2)</f>
        <v>1.76</v>
      </c>
      <c r="V393" s="211"/>
      <c r="W393" s="211"/>
      <c r="X393" s="211"/>
      <c r="Y393" s="211"/>
      <c r="Z393" s="211"/>
      <c r="AA393" s="211"/>
      <c r="AB393" s="211"/>
      <c r="AC393" s="211"/>
      <c r="AD393" s="211"/>
      <c r="AE393" s="211" t="s">
        <v>138</v>
      </c>
      <c r="AF393" s="211"/>
      <c r="AG393" s="211"/>
      <c r="AH393" s="211"/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5">
      <c r="A394" s="212"/>
      <c r="B394" s="218"/>
      <c r="C394" s="265" t="s">
        <v>535</v>
      </c>
      <c r="D394" s="223"/>
      <c r="E394" s="229"/>
      <c r="F394" s="233"/>
      <c r="G394" s="233"/>
      <c r="H394" s="233"/>
      <c r="I394" s="233"/>
      <c r="J394" s="233"/>
      <c r="K394" s="233"/>
      <c r="L394" s="233"/>
      <c r="M394" s="233"/>
      <c r="N394" s="221"/>
      <c r="O394" s="221"/>
      <c r="P394" s="221"/>
      <c r="Q394" s="221"/>
      <c r="R394" s="221"/>
      <c r="S394" s="221"/>
      <c r="T394" s="222"/>
      <c r="U394" s="221"/>
      <c r="V394" s="211"/>
      <c r="W394" s="211"/>
      <c r="X394" s="211"/>
      <c r="Y394" s="211"/>
      <c r="Z394" s="211"/>
      <c r="AA394" s="211"/>
      <c r="AB394" s="211"/>
      <c r="AC394" s="211"/>
      <c r="AD394" s="211"/>
      <c r="AE394" s="211" t="s">
        <v>140</v>
      </c>
      <c r="AF394" s="211">
        <v>0</v>
      </c>
      <c r="AG394" s="211"/>
      <c r="AH394" s="211"/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1" x14ac:dyDescent="0.25">
      <c r="A395" s="212"/>
      <c r="B395" s="218"/>
      <c r="C395" s="265" t="s">
        <v>536</v>
      </c>
      <c r="D395" s="223"/>
      <c r="E395" s="229">
        <v>34.200000000000003</v>
      </c>
      <c r="F395" s="233"/>
      <c r="G395" s="233"/>
      <c r="H395" s="233"/>
      <c r="I395" s="233"/>
      <c r="J395" s="233"/>
      <c r="K395" s="233"/>
      <c r="L395" s="233"/>
      <c r="M395" s="233"/>
      <c r="N395" s="221"/>
      <c r="O395" s="221"/>
      <c r="P395" s="221"/>
      <c r="Q395" s="221"/>
      <c r="R395" s="221"/>
      <c r="S395" s="221"/>
      <c r="T395" s="222"/>
      <c r="U395" s="221"/>
      <c r="V395" s="211"/>
      <c r="W395" s="211"/>
      <c r="X395" s="211"/>
      <c r="Y395" s="211"/>
      <c r="Z395" s="211"/>
      <c r="AA395" s="211"/>
      <c r="AB395" s="211"/>
      <c r="AC395" s="211"/>
      <c r="AD395" s="211"/>
      <c r="AE395" s="211" t="s">
        <v>140</v>
      </c>
      <c r="AF395" s="211">
        <v>0</v>
      </c>
      <c r="AG395" s="211"/>
      <c r="AH395" s="211"/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5">
      <c r="A396" s="212"/>
      <c r="B396" s="218"/>
      <c r="C396" s="267" t="s">
        <v>245</v>
      </c>
      <c r="D396" s="227"/>
      <c r="E396" s="231">
        <v>34.200000000000003</v>
      </c>
      <c r="F396" s="233"/>
      <c r="G396" s="233"/>
      <c r="H396" s="233"/>
      <c r="I396" s="233"/>
      <c r="J396" s="233"/>
      <c r="K396" s="233"/>
      <c r="L396" s="233"/>
      <c r="M396" s="233"/>
      <c r="N396" s="221"/>
      <c r="O396" s="221"/>
      <c r="P396" s="221"/>
      <c r="Q396" s="221"/>
      <c r="R396" s="221"/>
      <c r="S396" s="221"/>
      <c r="T396" s="222"/>
      <c r="U396" s="221"/>
      <c r="V396" s="211"/>
      <c r="W396" s="211"/>
      <c r="X396" s="211"/>
      <c r="Y396" s="211"/>
      <c r="Z396" s="211"/>
      <c r="AA396" s="211"/>
      <c r="AB396" s="211"/>
      <c r="AC396" s="211"/>
      <c r="AD396" s="211"/>
      <c r="AE396" s="211" t="s">
        <v>140</v>
      </c>
      <c r="AF396" s="211">
        <v>1</v>
      </c>
      <c r="AG396" s="211"/>
      <c r="AH396" s="211"/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5">
      <c r="A397" s="212"/>
      <c r="B397" s="218"/>
      <c r="C397" s="265" t="s">
        <v>537</v>
      </c>
      <c r="D397" s="223"/>
      <c r="E397" s="229"/>
      <c r="F397" s="233"/>
      <c r="G397" s="233"/>
      <c r="H397" s="233"/>
      <c r="I397" s="233"/>
      <c r="J397" s="233"/>
      <c r="K397" s="233"/>
      <c r="L397" s="233"/>
      <c r="M397" s="233"/>
      <c r="N397" s="221"/>
      <c r="O397" s="221"/>
      <c r="P397" s="221"/>
      <c r="Q397" s="221"/>
      <c r="R397" s="221"/>
      <c r="S397" s="221"/>
      <c r="T397" s="222"/>
      <c r="U397" s="221"/>
      <c r="V397" s="211"/>
      <c r="W397" s="211"/>
      <c r="X397" s="211"/>
      <c r="Y397" s="211"/>
      <c r="Z397" s="211"/>
      <c r="AA397" s="211"/>
      <c r="AB397" s="211"/>
      <c r="AC397" s="211"/>
      <c r="AD397" s="211"/>
      <c r="AE397" s="211" t="s">
        <v>140</v>
      </c>
      <c r="AF397" s="211">
        <v>0</v>
      </c>
      <c r="AG397" s="211"/>
      <c r="AH397" s="211"/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5">
      <c r="A398" s="212"/>
      <c r="B398" s="218"/>
      <c r="C398" s="265" t="s">
        <v>538</v>
      </c>
      <c r="D398" s="223"/>
      <c r="E398" s="229">
        <v>1.0740000000000001</v>
      </c>
      <c r="F398" s="233"/>
      <c r="G398" s="233"/>
      <c r="H398" s="233"/>
      <c r="I398" s="233"/>
      <c r="J398" s="233"/>
      <c r="K398" s="233"/>
      <c r="L398" s="233"/>
      <c r="M398" s="233"/>
      <c r="N398" s="221"/>
      <c r="O398" s="221"/>
      <c r="P398" s="221"/>
      <c r="Q398" s="221"/>
      <c r="R398" s="221"/>
      <c r="S398" s="221"/>
      <c r="T398" s="222"/>
      <c r="U398" s="221"/>
      <c r="V398" s="211"/>
      <c r="W398" s="211"/>
      <c r="X398" s="211"/>
      <c r="Y398" s="211"/>
      <c r="Z398" s="211"/>
      <c r="AA398" s="211"/>
      <c r="AB398" s="211"/>
      <c r="AC398" s="211"/>
      <c r="AD398" s="211"/>
      <c r="AE398" s="211" t="s">
        <v>140</v>
      </c>
      <c r="AF398" s="211">
        <v>0</v>
      </c>
      <c r="AG398" s="211"/>
      <c r="AH398" s="211"/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5">
      <c r="A399" s="212"/>
      <c r="B399" s="218"/>
      <c r="C399" s="267" t="s">
        <v>245</v>
      </c>
      <c r="D399" s="227"/>
      <c r="E399" s="231">
        <v>1.0740000000000001</v>
      </c>
      <c r="F399" s="233"/>
      <c r="G399" s="233"/>
      <c r="H399" s="233"/>
      <c r="I399" s="233"/>
      <c r="J399" s="233"/>
      <c r="K399" s="233"/>
      <c r="L399" s="233"/>
      <c r="M399" s="233"/>
      <c r="N399" s="221"/>
      <c r="O399" s="221"/>
      <c r="P399" s="221"/>
      <c r="Q399" s="221"/>
      <c r="R399" s="221"/>
      <c r="S399" s="221"/>
      <c r="T399" s="222"/>
      <c r="U399" s="221"/>
      <c r="V399" s="211"/>
      <c r="W399" s="211"/>
      <c r="X399" s="211"/>
      <c r="Y399" s="211"/>
      <c r="Z399" s="211"/>
      <c r="AA399" s="211"/>
      <c r="AB399" s="211"/>
      <c r="AC399" s="211"/>
      <c r="AD399" s="211"/>
      <c r="AE399" s="211" t="s">
        <v>140</v>
      </c>
      <c r="AF399" s="211">
        <v>1</v>
      </c>
      <c r="AG399" s="211"/>
      <c r="AH399" s="211"/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ht="20.399999999999999" outlineLevel="1" x14ac:dyDescent="0.25">
      <c r="A400" s="212">
        <v>110</v>
      </c>
      <c r="B400" s="218" t="s">
        <v>539</v>
      </c>
      <c r="C400" s="264" t="s">
        <v>540</v>
      </c>
      <c r="D400" s="220" t="s">
        <v>216</v>
      </c>
      <c r="E400" s="228">
        <v>34.200000000000003</v>
      </c>
      <c r="F400" s="232">
        <f>H400+J400</f>
        <v>0</v>
      </c>
      <c r="G400" s="233">
        <f>ROUND(E400*F400,2)</f>
        <v>0</v>
      </c>
      <c r="H400" s="233"/>
      <c r="I400" s="233">
        <f>ROUND(E400*H400,2)</f>
        <v>0</v>
      </c>
      <c r="J400" s="233"/>
      <c r="K400" s="233">
        <f>ROUND(E400*J400,2)</f>
        <v>0</v>
      </c>
      <c r="L400" s="233">
        <v>21</v>
      </c>
      <c r="M400" s="233">
        <f>G400*(1+L400/100)</f>
        <v>0</v>
      </c>
      <c r="N400" s="221">
        <v>5.2399999999999999E-3</v>
      </c>
      <c r="O400" s="221">
        <f>ROUND(E400*N400,5)</f>
        <v>0.17921000000000001</v>
      </c>
      <c r="P400" s="221">
        <v>0</v>
      </c>
      <c r="Q400" s="221">
        <f>ROUND(E400*P400,5)</f>
        <v>0</v>
      </c>
      <c r="R400" s="221"/>
      <c r="S400" s="221"/>
      <c r="T400" s="222">
        <v>0.95840000000000003</v>
      </c>
      <c r="U400" s="221">
        <f>ROUND(E400*T400,2)</f>
        <v>32.78</v>
      </c>
      <c r="V400" s="211"/>
      <c r="W400" s="211"/>
      <c r="X400" s="211"/>
      <c r="Y400" s="211"/>
      <c r="Z400" s="211"/>
      <c r="AA400" s="211"/>
      <c r="AB400" s="211"/>
      <c r="AC400" s="211"/>
      <c r="AD400" s="211"/>
      <c r="AE400" s="211" t="s">
        <v>138</v>
      </c>
      <c r="AF400" s="211"/>
      <c r="AG400" s="211"/>
      <c r="AH400" s="211"/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5">
      <c r="A401" s="212"/>
      <c r="B401" s="218"/>
      <c r="C401" s="265" t="s">
        <v>535</v>
      </c>
      <c r="D401" s="223"/>
      <c r="E401" s="229"/>
      <c r="F401" s="233"/>
      <c r="G401" s="233"/>
      <c r="H401" s="233"/>
      <c r="I401" s="233"/>
      <c r="J401" s="233"/>
      <c r="K401" s="233"/>
      <c r="L401" s="233"/>
      <c r="M401" s="233"/>
      <c r="N401" s="221"/>
      <c r="O401" s="221"/>
      <c r="P401" s="221"/>
      <c r="Q401" s="221"/>
      <c r="R401" s="221"/>
      <c r="S401" s="221"/>
      <c r="T401" s="222"/>
      <c r="U401" s="221"/>
      <c r="V401" s="211"/>
      <c r="W401" s="211"/>
      <c r="X401" s="211"/>
      <c r="Y401" s="211"/>
      <c r="Z401" s="211"/>
      <c r="AA401" s="211"/>
      <c r="AB401" s="211"/>
      <c r="AC401" s="211"/>
      <c r="AD401" s="211"/>
      <c r="AE401" s="211" t="s">
        <v>140</v>
      </c>
      <c r="AF401" s="211">
        <v>0</v>
      </c>
      <c r="AG401" s="211"/>
      <c r="AH401" s="211"/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5">
      <c r="A402" s="212"/>
      <c r="B402" s="218"/>
      <c r="C402" s="265" t="s">
        <v>536</v>
      </c>
      <c r="D402" s="223"/>
      <c r="E402" s="229">
        <v>34.200000000000003</v>
      </c>
      <c r="F402" s="233"/>
      <c r="G402" s="233"/>
      <c r="H402" s="233"/>
      <c r="I402" s="233"/>
      <c r="J402" s="233"/>
      <c r="K402" s="233"/>
      <c r="L402" s="233"/>
      <c r="M402" s="233"/>
      <c r="N402" s="221"/>
      <c r="O402" s="221"/>
      <c r="P402" s="221"/>
      <c r="Q402" s="221"/>
      <c r="R402" s="221"/>
      <c r="S402" s="221"/>
      <c r="T402" s="222"/>
      <c r="U402" s="221"/>
      <c r="V402" s="211"/>
      <c r="W402" s="211"/>
      <c r="X402" s="211"/>
      <c r="Y402" s="211"/>
      <c r="Z402" s="211"/>
      <c r="AA402" s="211"/>
      <c r="AB402" s="211"/>
      <c r="AC402" s="211"/>
      <c r="AD402" s="211"/>
      <c r="AE402" s="211" t="s">
        <v>140</v>
      </c>
      <c r="AF402" s="211">
        <v>0</v>
      </c>
      <c r="AG402" s="211"/>
      <c r="AH402" s="211"/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5">
      <c r="A403" s="212"/>
      <c r="B403" s="218"/>
      <c r="C403" s="267" t="s">
        <v>245</v>
      </c>
      <c r="D403" s="227"/>
      <c r="E403" s="231">
        <v>34.200000000000003</v>
      </c>
      <c r="F403" s="233"/>
      <c r="G403" s="233"/>
      <c r="H403" s="233"/>
      <c r="I403" s="233"/>
      <c r="J403" s="233"/>
      <c r="K403" s="233"/>
      <c r="L403" s="233"/>
      <c r="M403" s="233"/>
      <c r="N403" s="221"/>
      <c r="O403" s="221"/>
      <c r="P403" s="221"/>
      <c r="Q403" s="221"/>
      <c r="R403" s="221"/>
      <c r="S403" s="221"/>
      <c r="T403" s="222"/>
      <c r="U403" s="221"/>
      <c r="V403" s="211"/>
      <c r="W403" s="211"/>
      <c r="X403" s="211"/>
      <c r="Y403" s="211"/>
      <c r="Z403" s="211"/>
      <c r="AA403" s="211"/>
      <c r="AB403" s="211"/>
      <c r="AC403" s="211"/>
      <c r="AD403" s="211"/>
      <c r="AE403" s="211" t="s">
        <v>140</v>
      </c>
      <c r="AF403" s="211">
        <v>1</v>
      </c>
      <c r="AG403" s="211"/>
      <c r="AH403" s="211"/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ht="20.399999999999999" outlineLevel="1" x14ac:dyDescent="0.25">
      <c r="A404" s="212">
        <v>111</v>
      </c>
      <c r="B404" s="218" t="s">
        <v>541</v>
      </c>
      <c r="C404" s="264" t="s">
        <v>542</v>
      </c>
      <c r="D404" s="220" t="s">
        <v>253</v>
      </c>
      <c r="E404" s="228">
        <v>7.16</v>
      </c>
      <c r="F404" s="232">
        <f>H404+J404</f>
        <v>0</v>
      </c>
      <c r="G404" s="233">
        <f>ROUND(E404*F404,2)</f>
        <v>0</v>
      </c>
      <c r="H404" s="233"/>
      <c r="I404" s="233">
        <f>ROUND(E404*H404,2)</f>
        <v>0</v>
      </c>
      <c r="J404" s="233"/>
      <c r="K404" s="233">
        <f>ROUND(E404*J404,2)</f>
        <v>0</v>
      </c>
      <c r="L404" s="233">
        <v>21</v>
      </c>
      <c r="M404" s="233">
        <f>G404*(1+L404/100)</f>
        <v>0</v>
      </c>
      <c r="N404" s="221">
        <v>7.6000000000000004E-4</v>
      </c>
      <c r="O404" s="221">
        <f>ROUND(E404*N404,5)</f>
        <v>5.4400000000000004E-3</v>
      </c>
      <c r="P404" s="221">
        <v>0</v>
      </c>
      <c r="Q404" s="221">
        <f>ROUND(E404*P404,5)</f>
        <v>0</v>
      </c>
      <c r="R404" s="221"/>
      <c r="S404" s="221"/>
      <c r="T404" s="222">
        <v>0.4</v>
      </c>
      <c r="U404" s="221">
        <f>ROUND(E404*T404,2)</f>
        <v>2.86</v>
      </c>
      <c r="V404" s="211"/>
      <c r="W404" s="211"/>
      <c r="X404" s="211"/>
      <c r="Y404" s="211"/>
      <c r="Z404" s="211"/>
      <c r="AA404" s="211"/>
      <c r="AB404" s="211"/>
      <c r="AC404" s="211"/>
      <c r="AD404" s="211"/>
      <c r="AE404" s="211" t="s">
        <v>138</v>
      </c>
      <c r="AF404" s="211"/>
      <c r="AG404" s="211"/>
      <c r="AH404" s="211"/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5">
      <c r="A405" s="212"/>
      <c r="B405" s="218"/>
      <c r="C405" s="265" t="s">
        <v>537</v>
      </c>
      <c r="D405" s="223"/>
      <c r="E405" s="229"/>
      <c r="F405" s="233"/>
      <c r="G405" s="233"/>
      <c r="H405" s="233"/>
      <c r="I405" s="233"/>
      <c r="J405" s="233"/>
      <c r="K405" s="233"/>
      <c r="L405" s="233"/>
      <c r="M405" s="233"/>
      <c r="N405" s="221"/>
      <c r="O405" s="221"/>
      <c r="P405" s="221"/>
      <c r="Q405" s="221"/>
      <c r="R405" s="221"/>
      <c r="S405" s="221"/>
      <c r="T405" s="222"/>
      <c r="U405" s="221"/>
      <c r="V405" s="211"/>
      <c r="W405" s="211"/>
      <c r="X405" s="211"/>
      <c r="Y405" s="211"/>
      <c r="Z405" s="211"/>
      <c r="AA405" s="211"/>
      <c r="AB405" s="211"/>
      <c r="AC405" s="211"/>
      <c r="AD405" s="211"/>
      <c r="AE405" s="211" t="s">
        <v>140</v>
      </c>
      <c r="AF405" s="211">
        <v>0</v>
      </c>
      <c r="AG405" s="211"/>
      <c r="AH405" s="211"/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5">
      <c r="A406" s="212"/>
      <c r="B406" s="218"/>
      <c r="C406" s="265" t="s">
        <v>543</v>
      </c>
      <c r="D406" s="223"/>
      <c r="E406" s="229">
        <v>7.16</v>
      </c>
      <c r="F406" s="233"/>
      <c r="G406" s="233"/>
      <c r="H406" s="233"/>
      <c r="I406" s="233"/>
      <c r="J406" s="233"/>
      <c r="K406" s="233"/>
      <c r="L406" s="233"/>
      <c r="M406" s="233"/>
      <c r="N406" s="221"/>
      <c r="O406" s="221"/>
      <c r="P406" s="221"/>
      <c r="Q406" s="221"/>
      <c r="R406" s="221"/>
      <c r="S406" s="221"/>
      <c r="T406" s="222"/>
      <c r="U406" s="221"/>
      <c r="V406" s="211"/>
      <c r="W406" s="211"/>
      <c r="X406" s="211"/>
      <c r="Y406" s="211"/>
      <c r="Z406" s="211"/>
      <c r="AA406" s="211"/>
      <c r="AB406" s="211"/>
      <c r="AC406" s="211"/>
      <c r="AD406" s="211"/>
      <c r="AE406" s="211" t="s">
        <v>140</v>
      </c>
      <c r="AF406" s="211">
        <v>0</v>
      </c>
      <c r="AG406" s="211"/>
      <c r="AH406" s="211"/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5">
      <c r="A407" s="212"/>
      <c r="B407" s="218"/>
      <c r="C407" s="267" t="s">
        <v>245</v>
      </c>
      <c r="D407" s="227"/>
      <c r="E407" s="231">
        <v>7.16</v>
      </c>
      <c r="F407" s="233"/>
      <c r="G407" s="233"/>
      <c r="H407" s="233"/>
      <c r="I407" s="233"/>
      <c r="J407" s="233"/>
      <c r="K407" s="233"/>
      <c r="L407" s="233"/>
      <c r="M407" s="233"/>
      <c r="N407" s="221"/>
      <c r="O407" s="221"/>
      <c r="P407" s="221"/>
      <c r="Q407" s="221"/>
      <c r="R407" s="221"/>
      <c r="S407" s="221"/>
      <c r="T407" s="222"/>
      <c r="U407" s="221"/>
      <c r="V407" s="211"/>
      <c r="W407" s="211"/>
      <c r="X407" s="211"/>
      <c r="Y407" s="211"/>
      <c r="Z407" s="211"/>
      <c r="AA407" s="211"/>
      <c r="AB407" s="211"/>
      <c r="AC407" s="211"/>
      <c r="AD407" s="211"/>
      <c r="AE407" s="211" t="s">
        <v>140</v>
      </c>
      <c r="AF407" s="211">
        <v>1</v>
      </c>
      <c r="AG407" s="211"/>
      <c r="AH407" s="211"/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5">
      <c r="A408" s="212">
        <v>112</v>
      </c>
      <c r="B408" s="218" t="s">
        <v>544</v>
      </c>
      <c r="C408" s="264" t="s">
        <v>545</v>
      </c>
      <c r="D408" s="220" t="s">
        <v>216</v>
      </c>
      <c r="E408" s="228">
        <v>42.323999999999998</v>
      </c>
      <c r="F408" s="232">
        <f>H408+J408</f>
        <v>0</v>
      </c>
      <c r="G408" s="233">
        <f>ROUND(E408*F408,2)</f>
        <v>0</v>
      </c>
      <c r="H408" s="233"/>
      <c r="I408" s="233">
        <f>ROUND(E408*H408,2)</f>
        <v>0</v>
      </c>
      <c r="J408" s="233"/>
      <c r="K408" s="233">
        <f>ROUND(E408*J408,2)</f>
        <v>0</v>
      </c>
      <c r="L408" s="233">
        <v>21</v>
      </c>
      <c r="M408" s="233">
        <f>G408*(1+L408/100)</f>
        <v>0</v>
      </c>
      <c r="N408" s="221">
        <v>0</v>
      </c>
      <c r="O408" s="221">
        <f>ROUND(E408*N408,5)</f>
        <v>0</v>
      </c>
      <c r="P408" s="221">
        <v>0</v>
      </c>
      <c r="Q408" s="221">
        <f>ROUND(E408*P408,5)</f>
        <v>0</v>
      </c>
      <c r="R408" s="221"/>
      <c r="S408" s="221"/>
      <c r="T408" s="222">
        <v>0</v>
      </c>
      <c r="U408" s="221">
        <f>ROUND(E408*T408,2)</f>
        <v>0</v>
      </c>
      <c r="V408" s="211"/>
      <c r="W408" s="211"/>
      <c r="X408" s="211"/>
      <c r="Y408" s="211"/>
      <c r="Z408" s="211"/>
      <c r="AA408" s="211"/>
      <c r="AB408" s="211"/>
      <c r="AC408" s="211"/>
      <c r="AD408" s="211"/>
      <c r="AE408" s="211" t="s">
        <v>138</v>
      </c>
      <c r="AF408" s="211"/>
      <c r="AG408" s="211"/>
      <c r="AH408" s="211"/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5">
      <c r="A409" s="212"/>
      <c r="B409" s="218"/>
      <c r="C409" s="265" t="s">
        <v>546</v>
      </c>
      <c r="D409" s="223"/>
      <c r="E409" s="229"/>
      <c r="F409" s="233"/>
      <c r="G409" s="233"/>
      <c r="H409" s="233"/>
      <c r="I409" s="233"/>
      <c r="J409" s="233"/>
      <c r="K409" s="233"/>
      <c r="L409" s="233"/>
      <c r="M409" s="233"/>
      <c r="N409" s="221"/>
      <c r="O409" s="221"/>
      <c r="P409" s="221"/>
      <c r="Q409" s="221"/>
      <c r="R409" s="221"/>
      <c r="S409" s="221"/>
      <c r="T409" s="222"/>
      <c r="U409" s="221"/>
      <c r="V409" s="211"/>
      <c r="W409" s="211"/>
      <c r="X409" s="211"/>
      <c r="Y409" s="211"/>
      <c r="Z409" s="211"/>
      <c r="AA409" s="211"/>
      <c r="AB409" s="211"/>
      <c r="AC409" s="211"/>
      <c r="AD409" s="211"/>
      <c r="AE409" s="211" t="s">
        <v>140</v>
      </c>
      <c r="AF409" s="211">
        <v>0</v>
      </c>
      <c r="AG409" s="211"/>
      <c r="AH409" s="211"/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5">
      <c r="A410" s="212"/>
      <c r="B410" s="218"/>
      <c r="C410" s="265" t="s">
        <v>547</v>
      </c>
      <c r="D410" s="223"/>
      <c r="E410" s="229">
        <v>42.323999999999998</v>
      </c>
      <c r="F410" s="233"/>
      <c r="G410" s="233"/>
      <c r="H410" s="233"/>
      <c r="I410" s="233"/>
      <c r="J410" s="233"/>
      <c r="K410" s="233"/>
      <c r="L410" s="233"/>
      <c r="M410" s="233"/>
      <c r="N410" s="221"/>
      <c r="O410" s="221"/>
      <c r="P410" s="221"/>
      <c r="Q410" s="221"/>
      <c r="R410" s="221"/>
      <c r="S410" s="221"/>
      <c r="T410" s="222"/>
      <c r="U410" s="221"/>
      <c r="V410" s="211"/>
      <c r="W410" s="211"/>
      <c r="X410" s="211"/>
      <c r="Y410" s="211"/>
      <c r="Z410" s="211"/>
      <c r="AA410" s="211"/>
      <c r="AB410" s="211"/>
      <c r="AC410" s="211"/>
      <c r="AD410" s="211"/>
      <c r="AE410" s="211" t="s">
        <v>140</v>
      </c>
      <c r="AF410" s="211">
        <v>0</v>
      </c>
      <c r="AG410" s="211"/>
      <c r="AH410" s="211"/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5">
      <c r="A411" s="212">
        <v>113</v>
      </c>
      <c r="B411" s="218" t="s">
        <v>548</v>
      </c>
      <c r="C411" s="264" t="s">
        <v>549</v>
      </c>
      <c r="D411" s="220" t="s">
        <v>219</v>
      </c>
      <c r="E411" s="228">
        <v>1</v>
      </c>
      <c r="F411" s="232">
        <f>H411+J411</f>
        <v>0</v>
      </c>
      <c r="G411" s="233">
        <f>ROUND(E411*F411,2)</f>
        <v>0</v>
      </c>
      <c r="H411" s="233"/>
      <c r="I411" s="233">
        <f>ROUND(E411*H411,2)</f>
        <v>0</v>
      </c>
      <c r="J411" s="233"/>
      <c r="K411" s="233">
        <f>ROUND(E411*J411,2)</f>
        <v>0</v>
      </c>
      <c r="L411" s="233">
        <v>21</v>
      </c>
      <c r="M411" s="233">
        <f>G411*(1+L411/100)</f>
        <v>0</v>
      </c>
      <c r="N411" s="221">
        <v>0</v>
      </c>
      <c r="O411" s="221">
        <f>ROUND(E411*N411,5)</f>
        <v>0</v>
      </c>
      <c r="P411" s="221">
        <v>0</v>
      </c>
      <c r="Q411" s="221">
        <f>ROUND(E411*P411,5)</f>
        <v>0</v>
      </c>
      <c r="R411" s="221"/>
      <c r="S411" s="221"/>
      <c r="T411" s="222">
        <v>0</v>
      </c>
      <c r="U411" s="221">
        <f>ROUND(E411*T411,2)</f>
        <v>0</v>
      </c>
      <c r="V411" s="211"/>
      <c r="W411" s="211"/>
      <c r="X411" s="211"/>
      <c r="Y411" s="211"/>
      <c r="Z411" s="211"/>
      <c r="AA411" s="211"/>
      <c r="AB411" s="211"/>
      <c r="AC411" s="211"/>
      <c r="AD411" s="211"/>
      <c r="AE411" s="211" t="s">
        <v>138</v>
      </c>
      <c r="AF411" s="211"/>
      <c r="AG411" s="211"/>
      <c r="AH411" s="211"/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5">
      <c r="A412" s="212">
        <v>114</v>
      </c>
      <c r="B412" s="218" t="s">
        <v>550</v>
      </c>
      <c r="C412" s="264" t="s">
        <v>551</v>
      </c>
      <c r="D412" s="220" t="s">
        <v>0</v>
      </c>
      <c r="E412" s="228">
        <v>620</v>
      </c>
      <c r="F412" s="232">
        <f>H412+J412</f>
        <v>0</v>
      </c>
      <c r="G412" s="233">
        <f>ROUND(E412*F412,2)</f>
        <v>0</v>
      </c>
      <c r="H412" s="233"/>
      <c r="I412" s="233">
        <f>ROUND(E412*H412,2)</f>
        <v>0</v>
      </c>
      <c r="J412" s="233"/>
      <c r="K412" s="233">
        <f>ROUND(E412*J412,2)</f>
        <v>0</v>
      </c>
      <c r="L412" s="233">
        <v>21</v>
      </c>
      <c r="M412" s="233">
        <f>G412*(1+L412/100)</f>
        <v>0</v>
      </c>
      <c r="N412" s="221">
        <v>0</v>
      </c>
      <c r="O412" s="221">
        <f>ROUND(E412*N412,5)</f>
        <v>0</v>
      </c>
      <c r="P412" s="221">
        <v>0</v>
      </c>
      <c r="Q412" s="221">
        <f>ROUND(E412*P412,5)</f>
        <v>0</v>
      </c>
      <c r="R412" s="221"/>
      <c r="S412" s="221"/>
      <c r="T412" s="222">
        <v>0</v>
      </c>
      <c r="U412" s="221">
        <f>ROUND(E412*T412,2)</f>
        <v>0</v>
      </c>
      <c r="V412" s="211"/>
      <c r="W412" s="211"/>
      <c r="X412" s="211"/>
      <c r="Y412" s="211"/>
      <c r="Z412" s="211"/>
      <c r="AA412" s="211"/>
      <c r="AB412" s="211"/>
      <c r="AC412" s="211"/>
      <c r="AD412" s="211"/>
      <c r="AE412" s="211" t="s">
        <v>138</v>
      </c>
      <c r="AF412" s="211"/>
      <c r="AG412" s="211"/>
      <c r="AH412" s="211"/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x14ac:dyDescent="0.25">
      <c r="A413" s="213" t="s">
        <v>135</v>
      </c>
      <c r="B413" s="219" t="s">
        <v>106</v>
      </c>
      <c r="C413" s="266" t="s">
        <v>107</v>
      </c>
      <c r="D413" s="224"/>
      <c r="E413" s="230"/>
      <c r="F413" s="234"/>
      <c r="G413" s="234">
        <f>SUMIF(AE414:AE416,"&lt;&gt;NOR",G414:G416)</f>
        <v>0</v>
      </c>
      <c r="H413" s="234"/>
      <c r="I413" s="234">
        <f>SUM(I414:I416)</f>
        <v>0</v>
      </c>
      <c r="J413" s="234"/>
      <c r="K413" s="234">
        <f>SUM(K414:K416)</f>
        <v>0</v>
      </c>
      <c r="L413" s="234"/>
      <c r="M413" s="234">
        <f>SUM(M414:M416)</f>
        <v>0</v>
      </c>
      <c r="N413" s="225"/>
      <c r="O413" s="225">
        <f>SUM(O414:O416)</f>
        <v>5.5799999999999999E-3</v>
      </c>
      <c r="P413" s="225"/>
      <c r="Q413" s="225">
        <f>SUM(Q414:Q416)</f>
        <v>0</v>
      </c>
      <c r="R413" s="225"/>
      <c r="S413" s="225"/>
      <c r="T413" s="226"/>
      <c r="U413" s="225">
        <f>SUM(U414:U416)</f>
        <v>2.2000000000000002</v>
      </c>
      <c r="AE413" t="s">
        <v>136</v>
      </c>
    </row>
    <row r="414" spans="1:60" outlineLevel="1" x14ac:dyDescent="0.25">
      <c r="A414" s="212">
        <v>115</v>
      </c>
      <c r="B414" s="218" t="s">
        <v>552</v>
      </c>
      <c r="C414" s="264" t="s">
        <v>553</v>
      </c>
      <c r="D414" s="220" t="s">
        <v>216</v>
      </c>
      <c r="E414" s="228">
        <v>22.3</v>
      </c>
      <c r="F414" s="232">
        <f>H414+J414</f>
        <v>0</v>
      </c>
      <c r="G414" s="233">
        <f>ROUND(E414*F414,2)</f>
        <v>0</v>
      </c>
      <c r="H414" s="233"/>
      <c r="I414" s="233">
        <f>ROUND(E414*H414,2)</f>
        <v>0</v>
      </c>
      <c r="J414" s="233"/>
      <c r="K414" s="233">
        <f>ROUND(E414*J414,2)</f>
        <v>0</v>
      </c>
      <c r="L414" s="233">
        <v>21</v>
      </c>
      <c r="M414" s="233">
        <f>G414*(1+L414/100)</f>
        <v>0</v>
      </c>
      <c r="N414" s="221">
        <v>2.5000000000000001E-4</v>
      </c>
      <c r="O414" s="221">
        <f>ROUND(E414*N414,5)</f>
        <v>5.5799999999999999E-3</v>
      </c>
      <c r="P414" s="221">
        <v>0</v>
      </c>
      <c r="Q414" s="221">
        <f>ROUND(E414*P414,5)</f>
        <v>0</v>
      </c>
      <c r="R414" s="221"/>
      <c r="S414" s="221"/>
      <c r="T414" s="222">
        <v>9.8839999999999997E-2</v>
      </c>
      <c r="U414" s="221">
        <f>ROUND(E414*T414,2)</f>
        <v>2.2000000000000002</v>
      </c>
      <c r="V414" s="211"/>
      <c r="W414" s="211"/>
      <c r="X414" s="211"/>
      <c r="Y414" s="211"/>
      <c r="Z414" s="211"/>
      <c r="AA414" s="211"/>
      <c r="AB414" s="211"/>
      <c r="AC414" s="211"/>
      <c r="AD414" s="211"/>
      <c r="AE414" s="211" t="s">
        <v>138</v>
      </c>
      <c r="AF414" s="211"/>
      <c r="AG414" s="211"/>
      <c r="AH414" s="211"/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5">
      <c r="A415" s="212"/>
      <c r="B415" s="218"/>
      <c r="C415" s="265" t="s">
        <v>554</v>
      </c>
      <c r="D415" s="223"/>
      <c r="E415" s="229"/>
      <c r="F415" s="233"/>
      <c r="G415" s="233"/>
      <c r="H415" s="233"/>
      <c r="I415" s="233"/>
      <c r="J415" s="233"/>
      <c r="K415" s="233"/>
      <c r="L415" s="233"/>
      <c r="M415" s="233"/>
      <c r="N415" s="221"/>
      <c r="O415" s="221"/>
      <c r="P415" s="221"/>
      <c r="Q415" s="221"/>
      <c r="R415" s="221"/>
      <c r="S415" s="221"/>
      <c r="T415" s="222"/>
      <c r="U415" s="221"/>
      <c r="V415" s="211"/>
      <c r="W415" s="211"/>
      <c r="X415" s="211"/>
      <c r="Y415" s="211"/>
      <c r="Z415" s="211"/>
      <c r="AA415" s="211"/>
      <c r="AB415" s="211"/>
      <c r="AC415" s="211"/>
      <c r="AD415" s="211"/>
      <c r="AE415" s="211" t="s">
        <v>140</v>
      </c>
      <c r="AF415" s="211">
        <v>0</v>
      </c>
      <c r="AG415" s="211"/>
      <c r="AH415" s="211"/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5">
      <c r="A416" s="243"/>
      <c r="B416" s="244"/>
      <c r="C416" s="268" t="s">
        <v>555</v>
      </c>
      <c r="D416" s="245"/>
      <c r="E416" s="246">
        <v>22.3</v>
      </c>
      <c r="F416" s="247"/>
      <c r="G416" s="247"/>
      <c r="H416" s="247"/>
      <c r="I416" s="247"/>
      <c r="J416" s="247"/>
      <c r="K416" s="247"/>
      <c r="L416" s="247"/>
      <c r="M416" s="247"/>
      <c r="N416" s="248"/>
      <c r="O416" s="248"/>
      <c r="P416" s="248"/>
      <c r="Q416" s="248"/>
      <c r="R416" s="248"/>
      <c r="S416" s="248"/>
      <c r="T416" s="249"/>
      <c r="U416" s="248"/>
      <c r="V416" s="211"/>
      <c r="W416" s="211"/>
      <c r="X416" s="211"/>
      <c r="Y416" s="211"/>
      <c r="Z416" s="211"/>
      <c r="AA416" s="211"/>
      <c r="AB416" s="211"/>
      <c r="AC416" s="211"/>
      <c r="AD416" s="211"/>
      <c r="AE416" s="211" t="s">
        <v>140</v>
      </c>
      <c r="AF416" s="211">
        <v>0</v>
      </c>
      <c r="AG416" s="211"/>
      <c r="AH416" s="211"/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31" x14ac:dyDescent="0.25">
      <c r="A417" s="6"/>
      <c r="B417" s="7" t="s">
        <v>174</v>
      </c>
      <c r="C417" s="269" t="s">
        <v>174</v>
      </c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AC417">
        <v>12</v>
      </c>
      <c r="AD417">
        <v>21</v>
      </c>
    </row>
    <row r="418" spans="1:31" x14ac:dyDescent="0.25">
      <c r="A418" s="250"/>
      <c r="B418" s="251" t="s">
        <v>28</v>
      </c>
      <c r="C418" s="270" t="s">
        <v>174</v>
      </c>
      <c r="D418" s="252"/>
      <c r="E418" s="252"/>
      <c r="F418" s="252"/>
      <c r="G418" s="263">
        <f>G8+G51+G80+G84+G110+G137+G145+G165+G174+G178+G181+G185+G198+G204+G241+G268+G355+G367+G372+G376+G383+G392+G413</f>
        <v>0</v>
      </c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AC418">
        <f>SUMIF(L7:L416,AC417,G7:G416)</f>
        <v>0</v>
      </c>
      <c r="AD418">
        <f>SUMIF(L7:L416,AD417,G7:G416)</f>
        <v>0</v>
      </c>
      <c r="AE418" t="s">
        <v>556</v>
      </c>
    </row>
    <row r="419" spans="1:31" x14ac:dyDescent="0.25">
      <c r="A419" s="6"/>
      <c r="B419" s="7" t="s">
        <v>174</v>
      </c>
      <c r="C419" s="269" t="s">
        <v>174</v>
      </c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 spans="1:31" x14ac:dyDescent="0.25">
      <c r="A420" s="6"/>
      <c r="B420" s="7" t="s">
        <v>174</v>
      </c>
      <c r="C420" s="269" t="s">
        <v>174</v>
      </c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</row>
    <row r="421" spans="1:31" x14ac:dyDescent="0.25">
      <c r="A421" s="253" t="s">
        <v>557</v>
      </c>
      <c r="B421" s="253"/>
      <c r="C421" s="271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</row>
    <row r="422" spans="1:31" x14ac:dyDescent="0.25">
      <c r="A422" s="254"/>
      <c r="B422" s="255"/>
      <c r="C422" s="272"/>
      <c r="D422" s="255"/>
      <c r="E422" s="255"/>
      <c r="F422" s="255"/>
      <c r="G422" s="25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AE422" t="s">
        <v>558</v>
      </c>
    </row>
    <row r="423" spans="1:31" x14ac:dyDescent="0.25">
      <c r="A423" s="257"/>
      <c r="B423" s="258"/>
      <c r="C423" s="273"/>
      <c r="D423" s="258"/>
      <c r="E423" s="258"/>
      <c r="F423" s="258"/>
      <c r="G423" s="259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</row>
    <row r="424" spans="1:31" x14ac:dyDescent="0.25">
      <c r="A424" s="257"/>
      <c r="B424" s="258"/>
      <c r="C424" s="273"/>
      <c r="D424" s="258"/>
      <c r="E424" s="258"/>
      <c r="F424" s="258"/>
      <c r="G424" s="259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</row>
    <row r="425" spans="1:31" x14ac:dyDescent="0.25">
      <c r="A425" s="257"/>
      <c r="B425" s="258"/>
      <c r="C425" s="273"/>
      <c r="D425" s="258"/>
      <c r="E425" s="258"/>
      <c r="F425" s="258"/>
      <c r="G425" s="259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</row>
    <row r="426" spans="1:31" x14ac:dyDescent="0.25">
      <c r="A426" s="260"/>
      <c r="B426" s="261"/>
      <c r="C426" s="274"/>
      <c r="D426" s="261"/>
      <c r="E426" s="261"/>
      <c r="F426" s="261"/>
      <c r="G426" s="262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</row>
    <row r="427" spans="1:31" x14ac:dyDescent="0.25">
      <c r="A427" s="6"/>
      <c r="B427" s="7" t="s">
        <v>174</v>
      </c>
      <c r="C427" s="269" t="s">
        <v>174</v>
      </c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</row>
    <row r="428" spans="1:31" x14ac:dyDescent="0.25">
      <c r="C428" s="275"/>
      <c r="AE428" t="s">
        <v>559</v>
      </c>
    </row>
  </sheetData>
  <mergeCells count="6">
    <mergeCell ref="A1:G1"/>
    <mergeCell ref="C2:G2"/>
    <mergeCell ref="C3:G3"/>
    <mergeCell ref="C4:G4"/>
    <mergeCell ref="A421:C421"/>
    <mergeCell ref="A422:G426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Štěpán Hanus</cp:lastModifiedBy>
  <cp:lastPrinted>2014-02-28T09:52:57Z</cp:lastPrinted>
  <dcterms:created xsi:type="dcterms:W3CDTF">2009-04-08T07:15:50Z</dcterms:created>
  <dcterms:modified xsi:type="dcterms:W3CDTF">2025-02-19T08:51:27Z</dcterms:modified>
</cp:coreProperties>
</file>